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BuÇalışmaKitabı" defaultThemeVersion="124226"/>
  <workbookProtection workbookAlgorithmName="SHA-512" workbookHashValue="GHAW6+3Xwq8m3ZgCW5rw7H3kAD7lmbiYUE+E3NbIh5PFy2UFcp0QCO9yqV/YMRRdXe5XZlpJVKt4GOe+gSUBCA==" workbookSaltValue="pBkb7QHZN33MesWlSrln6g==" workbookSpinCount="100000" lockStructure="1"/>
  <bookViews>
    <workbookView xWindow="240" yWindow="105" windowWidth="14805" windowHeight="8010" tabRatio="831"/>
  </bookViews>
  <sheets>
    <sheet name="FR_1 KURUM BİLGİLERİ" sheetId="3" r:id="rId1"/>
    <sheet name="FR_2 ELEKTRİK VERİLERİ" sheetId="8" r:id="rId2"/>
    <sheet name="FR_3 DOĞALGAZ VERİLERİ" sheetId="10" r:id="rId3"/>
    <sheet name="FR_4 KATI YAKIT VERİLERİ" sheetId="12" r:id="rId4"/>
    <sheet name="FR_5 SIVI YAKIT VERİLERİ " sheetId="14" r:id="rId5"/>
    <sheet name="FR_6 SU TÜKETİM VERİLERİ" sheetId="15" r:id="rId6"/>
    <sheet name="FR_7 BİLDİRİM FORMATI" sheetId="1" r:id="rId7"/>
    <sheet name="FR_8 TEP DÖNÜŞÜM TABLOSU" sheetId="16" r:id="rId8"/>
  </sheets>
  <definedNames>
    <definedName name="_xlnm.Print_Area" localSheetId="0">'FR_1 KURUM BİLGİLERİ'!$B$1:$F$65</definedName>
    <definedName name="_xlnm.Print_Area" localSheetId="1">'FR_2 ELEKTRİK VERİLERİ'!$A$1:$AE$53</definedName>
    <definedName name="_xlnm.Print_Area" localSheetId="2">'FR_3 DOĞALGAZ VERİLERİ'!$A$1:$AG$53</definedName>
    <definedName name="_xlnm.Print_Area" localSheetId="3">'FR_4 KATI YAKIT VERİLERİ'!$A$1:$H$53</definedName>
    <definedName name="_xlnm.Print_Area" localSheetId="4">'FR_5 SIVI YAKIT VERİLERİ '!$A$1:$H$53</definedName>
    <definedName name="_xlnm.Print_Area" localSheetId="5">'FR_6 SU TÜKETİM VERİLERİ'!$A$1:$AD$53</definedName>
    <definedName name="_xlnm.Print_Area" localSheetId="6">'FR_7 BİLDİRİM FORMATI'!$A$1:$P$24</definedName>
  </definedNames>
  <calcPr calcId="152511"/>
</workbook>
</file>

<file path=xl/calcChain.xml><?xml version="1.0" encoding="utf-8"?>
<calcChain xmlns="http://schemas.openxmlformats.org/spreadsheetml/2006/main">
  <c r="B7" i="1" l="1"/>
  <c r="B15" i="1" s="1"/>
  <c r="B5" i="1"/>
  <c r="B13" i="1" s="1"/>
  <c r="AE6" i="10"/>
  <c r="AF6" i="10"/>
  <c r="AE7" i="10"/>
  <c r="AF7" i="10"/>
  <c r="AE8" i="10"/>
  <c r="AF8" i="10"/>
  <c r="AE9" i="10"/>
  <c r="AF9" i="10"/>
  <c r="AE10" i="10"/>
  <c r="AF10" i="10"/>
  <c r="AE11" i="10"/>
  <c r="AF11" i="10"/>
  <c r="AE12" i="10"/>
  <c r="AF12" i="10"/>
  <c r="AE13" i="10"/>
  <c r="AF13" i="10"/>
  <c r="AE14" i="10"/>
  <c r="AF14" i="10"/>
  <c r="AE15" i="10"/>
  <c r="AF15" i="10"/>
  <c r="AE16" i="10"/>
  <c r="AF16" i="10"/>
  <c r="AE17" i="10"/>
  <c r="AF17" i="10"/>
  <c r="AE18" i="10"/>
  <c r="AF18" i="10"/>
  <c r="AE19" i="10"/>
  <c r="AF19" i="10"/>
  <c r="AE20" i="10"/>
  <c r="AF20" i="10"/>
  <c r="AE21" i="10"/>
  <c r="AF21" i="10"/>
  <c r="AE22" i="10"/>
  <c r="AF22" i="10"/>
  <c r="AE23" i="10"/>
  <c r="AF23" i="10"/>
  <c r="AE24" i="10"/>
  <c r="AF24" i="10"/>
  <c r="AE25" i="10"/>
  <c r="AF25" i="10"/>
  <c r="AE26" i="10"/>
  <c r="AF26" i="10"/>
  <c r="AE27" i="10"/>
  <c r="AF27" i="10"/>
  <c r="AE28" i="10"/>
  <c r="AF28" i="10"/>
  <c r="AE29" i="10"/>
  <c r="AF29" i="10"/>
  <c r="AE30" i="10"/>
  <c r="AF30" i="10"/>
  <c r="AE31" i="10"/>
  <c r="AF31" i="10"/>
  <c r="AE32" i="10"/>
  <c r="AF32" i="10"/>
  <c r="AE33" i="10"/>
  <c r="AF33" i="10"/>
  <c r="AE34" i="10"/>
  <c r="AF34" i="10"/>
  <c r="AE35" i="10"/>
  <c r="AF35" i="10"/>
  <c r="AE36" i="10"/>
  <c r="AF36" i="10"/>
  <c r="AE37" i="10"/>
  <c r="AF37" i="10"/>
  <c r="AE38" i="10"/>
  <c r="AF38" i="10"/>
  <c r="AE39" i="10"/>
  <c r="AF39" i="10"/>
  <c r="AE40" i="10"/>
  <c r="AF40" i="10"/>
  <c r="AE41" i="10"/>
  <c r="AF41" i="10"/>
  <c r="AE42" i="10"/>
  <c r="AF42" i="10"/>
  <c r="AE43" i="10"/>
  <c r="AF43" i="10"/>
  <c r="AE44" i="10"/>
  <c r="AF44" i="10"/>
  <c r="AE45" i="10"/>
  <c r="AF45" i="10"/>
  <c r="AE46" i="10"/>
  <c r="AF46" i="10"/>
  <c r="AE47" i="10"/>
  <c r="AF47" i="10"/>
  <c r="AE48" i="10"/>
  <c r="AF48" i="10"/>
  <c r="AE49" i="10"/>
  <c r="AF49" i="10"/>
  <c r="AE50" i="10"/>
  <c r="AF50" i="10"/>
  <c r="AE51" i="10"/>
  <c r="AF51" i="10"/>
  <c r="AE52" i="10"/>
  <c r="AF52" i="10"/>
  <c r="AE53" i="10"/>
  <c r="AF53" i="10"/>
  <c r="F42" i="16" l="1"/>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43" i="16" s="1"/>
  <c r="M16" i="1" l="1"/>
  <c r="M22" i="1"/>
  <c r="M20" i="1"/>
  <c r="F57" i="15" l="1"/>
  <c r="G57" i="15"/>
  <c r="H57" i="15"/>
  <c r="I57" i="15"/>
  <c r="J57" i="15"/>
  <c r="K57" i="15"/>
  <c r="L57" i="15"/>
  <c r="M57" i="15"/>
  <c r="N57" i="15"/>
  <c r="O57" i="15"/>
  <c r="P57" i="15"/>
  <c r="F58" i="15"/>
  <c r="G58" i="15"/>
  <c r="H58" i="15"/>
  <c r="I58" i="15"/>
  <c r="J58" i="15"/>
  <c r="K58" i="15"/>
  <c r="L58" i="15"/>
  <c r="M58" i="15"/>
  <c r="N58" i="15"/>
  <c r="O58" i="15"/>
  <c r="P58" i="15"/>
  <c r="F59" i="15"/>
  <c r="G59" i="15"/>
  <c r="H59" i="15"/>
  <c r="I59" i="15"/>
  <c r="J59" i="15"/>
  <c r="K59" i="15"/>
  <c r="L59" i="15"/>
  <c r="M59" i="15"/>
  <c r="N59" i="15"/>
  <c r="O59" i="15"/>
  <c r="P59" i="15"/>
  <c r="F60" i="15"/>
  <c r="G60" i="15"/>
  <c r="H60" i="15"/>
  <c r="I60" i="15"/>
  <c r="J60" i="15"/>
  <c r="K60" i="15"/>
  <c r="L60" i="15"/>
  <c r="M60" i="15"/>
  <c r="N60" i="15"/>
  <c r="O60" i="15"/>
  <c r="P60" i="15"/>
  <c r="E60" i="15"/>
  <c r="E59" i="15"/>
  <c r="E58" i="15"/>
  <c r="E57" i="15"/>
  <c r="O13" i="14"/>
  <c r="O12" i="14"/>
  <c r="O11" i="14"/>
  <c r="O10" i="14"/>
  <c r="M11" i="12"/>
  <c r="M10" i="12"/>
  <c r="M9" i="12"/>
  <c r="M8" i="12"/>
  <c r="H56" i="10"/>
  <c r="I56" i="10"/>
  <c r="J56" i="10"/>
  <c r="K56" i="10"/>
  <c r="L56" i="10"/>
  <c r="M56" i="10"/>
  <c r="N56" i="10"/>
  <c r="O56" i="10"/>
  <c r="P56" i="10"/>
  <c r="Q56" i="10"/>
  <c r="R56" i="10"/>
  <c r="H57" i="10"/>
  <c r="I57" i="10"/>
  <c r="J57" i="10"/>
  <c r="K57" i="10"/>
  <c r="L57" i="10"/>
  <c r="M57" i="10"/>
  <c r="N57" i="10"/>
  <c r="O57" i="10"/>
  <c r="P57" i="10"/>
  <c r="Q57" i="10"/>
  <c r="R57" i="10"/>
  <c r="H58" i="10"/>
  <c r="I58" i="10"/>
  <c r="J58" i="10"/>
  <c r="K58" i="10"/>
  <c r="L58" i="10"/>
  <c r="M58" i="10"/>
  <c r="N58" i="10"/>
  <c r="O58" i="10"/>
  <c r="P58" i="10"/>
  <c r="Q58" i="10"/>
  <c r="R58" i="10"/>
  <c r="H59" i="10"/>
  <c r="I59" i="10"/>
  <c r="J59" i="10"/>
  <c r="K59" i="10"/>
  <c r="L59" i="10"/>
  <c r="M59" i="10"/>
  <c r="N59" i="10"/>
  <c r="O59" i="10"/>
  <c r="P59" i="10"/>
  <c r="Q59" i="10"/>
  <c r="R59" i="10"/>
  <c r="G59" i="10"/>
  <c r="G58" i="10"/>
  <c r="G57" i="10"/>
  <c r="G56" i="10"/>
  <c r="K58" i="8" l="1"/>
  <c r="K59" i="8"/>
  <c r="K60" i="8"/>
  <c r="K61" i="8"/>
  <c r="F58" i="8"/>
  <c r="G58" i="8"/>
  <c r="H58" i="8"/>
  <c r="I58" i="8"/>
  <c r="J58" i="8"/>
  <c r="L58" i="8"/>
  <c r="M58" i="8"/>
  <c r="N58" i="8"/>
  <c r="O58" i="8"/>
  <c r="P58" i="8"/>
  <c r="F59" i="8"/>
  <c r="G59" i="8"/>
  <c r="H59" i="8"/>
  <c r="I59" i="8"/>
  <c r="J59" i="8"/>
  <c r="L59" i="8"/>
  <c r="M59" i="8"/>
  <c r="N59" i="8"/>
  <c r="O59" i="8"/>
  <c r="P59" i="8"/>
  <c r="F60" i="8"/>
  <c r="G60" i="8"/>
  <c r="H60" i="8"/>
  <c r="I60" i="8"/>
  <c r="J60" i="8"/>
  <c r="L60" i="8"/>
  <c r="M60" i="8"/>
  <c r="N60" i="8"/>
  <c r="O60" i="8"/>
  <c r="P60" i="8"/>
  <c r="F61" i="8"/>
  <c r="G61" i="8"/>
  <c r="H61" i="8"/>
  <c r="I61" i="8"/>
  <c r="J61" i="8"/>
  <c r="L61" i="8"/>
  <c r="M61" i="8"/>
  <c r="N61" i="8"/>
  <c r="O61" i="8"/>
  <c r="P61" i="8"/>
  <c r="E61" i="8"/>
  <c r="E60" i="8"/>
  <c r="E59" i="8"/>
  <c r="E58" i="8"/>
  <c r="G36" i="1"/>
  <c r="F36" i="1"/>
  <c r="AD14" i="15" l="1"/>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11" i="15"/>
  <c r="AD12" i="15"/>
  <c r="AD13" i="15"/>
  <c r="AD10" i="15"/>
  <c r="AD7" i="15"/>
  <c r="AD8" i="15"/>
  <c r="AD9" i="15"/>
  <c r="AD6"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11" i="15"/>
  <c r="AC12" i="15"/>
  <c r="AC13" i="15"/>
  <c r="AC10" i="15"/>
  <c r="AC7" i="15"/>
  <c r="AC8" i="15"/>
  <c r="AC9" i="15"/>
  <c r="AC6" i="15"/>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C6" i="12" l="1"/>
  <c r="D6" i="12" s="1"/>
  <c r="C14" i="12"/>
  <c r="C18" i="12"/>
  <c r="C22" i="12"/>
  <c r="C26" i="12"/>
  <c r="C30" i="12"/>
  <c r="C34" i="12"/>
  <c r="C38" i="12"/>
  <c r="C42" i="12"/>
  <c r="C46" i="12"/>
  <c r="C50" i="12"/>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14" i="10"/>
  <c r="AG15" i="10"/>
  <c r="AG16" i="10"/>
  <c r="AG17" i="10"/>
  <c r="AG18" i="10"/>
  <c r="AG19" i="10"/>
  <c r="AG20" i="10"/>
  <c r="AG21" i="10"/>
  <c r="AG22" i="10"/>
  <c r="AG23" i="10"/>
  <c r="AG24" i="10"/>
  <c r="AG25" i="10"/>
  <c r="AG26" i="10"/>
  <c r="AG27" i="10"/>
  <c r="AG28" i="10"/>
  <c r="AG11" i="10"/>
  <c r="AG12" i="10"/>
  <c r="AG13" i="10"/>
  <c r="AG10" i="10"/>
  <c r="AG7" i="10"/>
  <c r="AG8" i="10"/>
  <c r="AG6" i="10"/>
  <c r="J5" i="1"/>
  <c r="G35" i="1" s="1"/>
  <c r="J6" i="1"/>
  <c r="G34" i="1" s="1"/>
  <c r="J7" i="1"/>
  <c r="G33" i="1" s="1"/>
  <c r="I5" i="1"/>
  <c r="F35" i="1" s="1"/>
  <c r="I6" i="1"/>
  <c r="F34" i="1" s="1"/>
  <c r="I7" i="1"/>
  <c r="F33" i="1" s="1"/>
  <c r="T8" i="12" l="1"/>
  <c r="H17" i="12"/>
  <c r="H14" i="12"/>
  <c r="H16" i="12"/>
  <c r="H15" i="12"/>
  <c r="AG9" i="10"/>
  <c r="D36" i="1"/>
  <c r="H6" i="1"/>
  <c r="D34" i="1" s="1"/>
  <c r="I8" i="1"/>
  <c r="J8" i="1"/>
  <c r="H6" i="12"/>
  <c r="H9" i="12"/>
  <c r="H8" i="12"/>
  <c r="H7" i="12"/>
  <c r="H53" i="12"/>
  <c r="H52" i="12"/>
  <c r="H50" i="12"/>
  <c r="H51" i="12"/>
  <c r="H7" i="1"/>
  <c r="D33" i="1" s="1"/>
  <c r="H5" i="1"/>
  <c r="D35" i="1" s="1"/>
  <c r="AE31" i="8"/>
  <c r="AE35" i="8"/>
  <c r="AE39" i="8"/>
  <c r="AE43" i="8"/>
  <c r="AE47" i="8"/>
  <c r="AE51"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6" i="8"/>
  <c r="AC7" i="8"/>
  <c r="AE7" i="8" s="1"/>
  <c r="AC8" i="8"/>
  <c r="AE8" i="8" s="1"/>
  <c r="AC9" i="8"/>
  <c r="AC10" i="8"/>
  <c r="AE10" i="8" s="1"/>
  <c r="AC11" i="8"/>
  <c r="AE11" i="8" s="1"/>
  <c r="AC12" i="8"/>
  <c r="AE12" i="8" s="1"/>
  <c r="AC13" i="8"/>
  <c r="AE13" i="8" s="1"/>
  <c r="AC14" i="8"/>
  <c r="AE14" i="8" s="1"/>
  <c r="AC15" i="8"/>
  <c r="AE15" i="8" s="1"/>
  <c r="AC16" i="8"/>
  <c r="AE16" i="8" s="1"/>
  <c r="AC17" i="8"/>
  <c r="AE17" i="8" s="1"/>
  <c r="AC18" i="8"/>
  <c r="AE18" i="8" s="1"/>
  <c r="AC19" i="8"/>
  <c r="AE19" i="8" s="1"/>
  <c r="AC20" i="8"/>
  <c r="AE20" i="8" s="1"/>
  <c r="AC21" i="8"/>
  <c r="AE21" i="8" s="1"/>
  <c r="AC22" i="8"/>
  <c r="AE22" i="8" s="1"/>
  <c r="AC23" i="8"/>
  <c r="AE23" i="8" s="1"/>
  <c r="AC24" i="8"/>
  <c r="AE24" i="8" s="1"/>
  <c r="AC25" i="8"/>
  <c r="AE25" i="8" s="1"/>
  <c r="AC26" i="8"/>
  <c r="AE26" i="8" s="1"/>
  <c r="AC27" i="8"/>
  <c r="AE27" i="8" s="1"/>
  <c r="AC28" i="8"/>
  <c r="AE28" i="8" s="1"/>
  <c r="AC29" i="8"/>
  <c r="AE29" i="8" s="1"/>
  <c r="AC30" i="8"/>
  <c r="AE30" i="8" s="1"/>
  <c r="AC31" i="8"/>
  <c r="AC32" i="8"/>
  <c r="AE32" i="8" s="1"/>
  <c r="AC33" i="8"/>
  <c r="AE33" i="8" s="1"/>
  <c r="AC34" i="8"/>
  <c r="AE34" i="8" s="1"/>
  <c r="AC35" i="8"/>
  <c r="AC36" i="8"/>
  <c r="AE36" i="8" s="1"/>
  <c r="AC37" i="8"/>
  <c r="AE37" i="8" s="1"/>
  <c r="AC38" i="8"/>
  <c r="AE38" i="8" s="1"/>
  <c r="AC39" i="8"/>
  <c r="AC40" i="8"/>
  <c r="AE40" i="8" s="1"/>
  <c r="AC41" i="8"/>
  <c r="AE41" i="8" s="1"/>
  <c r="AC42" i="8"/>
  <c r="AE42" i="8" s="1"/>
  <c r="AC43" i="8"/>
  <c r="AC44" i="8"/>
  <c r="AE44" i="8" s="1"/>
  <c r="AC45" i="8"/>
  <c r="AE45" i="8" s="1"/>
  <c r="AC46" i="8"/>
  <c r="AE46" i="8" s="1"/>
  <c r="AC47" i="8"/>
  <c r="AC48" i="8"/>
  <c r="AE48" i="8" s="1"/>
  <c r="AC49" i="8"/>
  <c r="AE49" i="8" s="1"/>
  <c r="AC50" i="8"/>
  <c r="AE50" i="8" s="1"/>
  <c r="AC51" i="8"/>
  <c r="AC52" i="8"/>
  <c r="AE52" i="8" s="1"/>
  <c r="AC53" i="8"/>
  <c r="AE53" i="8" s="1"/>
  <c r="AC6" i="8"/>
  <c r="C13" i="1"/>
  <c r="E5" i="1"/>
  <c r="E6" i="1"/>
  <c r="E7" i="1"/>
  <c r="D13" i="1"/>
  <c r="D5" i="1"/>
  <c r="D6" i="1"/>
  <c r="D7" i="1"/>
  <c r="G5" i="1" l="1"/>
  <c r="I35" i="1" s="1"/>
  <c r="G6" i="1"/>
  <c r="I34" i="1" s="1"/>
  <c r="F7" i="1"/>
  <c r="B33" i="1" s="1"/>
  <c r="AE9" i="8"/>
  <c r="F13" i="1" s="1"/>
  <c r="I36" i="1" s="1"/>
  <c r="B36" i="1"/>
  <c r="H8" i="1"/>
  <c r="D8" i="1"/>
  <c r="F6" i="1"/>
  <c r="B34" i="1" s="1"/>
  <c r="E8" i="1"/>
  <c r="F5" i="1"/>
  <c r="B35" i="1" s="1"/>
  <c r="AE6" i="8"/>
  <c r="G7" i="1" s="1"/>
  <c r="D10" i="14"/>
  <c r="D14" i="14"/>
  <c r="D18" i="14"/>
  <c r="D22" i="14"/>
  <c r="D26" i="14"/>
  <c r="D30" i="14"/>
  <c r="D34" i="14"/>
  <c r="D38" i="14"/>
  <c r="D42" i="14"/>
  <c r="D46" i="14"/>
  <c r="D50" i="14"/>
  <c r="D6" i="14"/>
  <c r="C10" i="12"/>
  <c r="H17" i="14" l="1"/>
  <c r="H14" i="14"/>
  <c r="H16" i="14"/>
  <c r="H15" i="14"/>
  <c r="H13" i="14"/>
  <c r="H12" i="14"/>
  <c r="H11" i="14"/>
  <c r="H10" i="14"/>
  <c r="H13" i="12"/>
  <c r="H12" i="12"/>
  <c r="H11" i="12"/>
  <c r="H10" i="12"/>
  <c r="G8" i="1"/>
  <c r="I33" i="1"/>
  <c r="F8" i="1"/>
  <c r="H6" i="14"/>
  <c r="H9" i="14"/>
  <c r="G13" i="1" s="1"/>
  <c r="H8" i="14"/>
  <c r="H7" i="14"/>
  <c r="H53" i="14"/>
  <c r="H52" i="14"/>
  <c r="H51" i="14"/>
  <c r="H50" i="14"/>
  <c r="L7" i="1" l="1"/>
  <c r="M33" i="1" s="1"/>
  <c r="L5" i="1"/>
  <c r="M35" i="1" s="1"/>
  <c r="L6" i="1"/>
  <c r="H13" i="1"/>
  <c r="M36" i="1"/>
  <c r="M7" i="1" l="1"/>
  <c r="M5" i="1"/>
  <c r="L8" i="1"/>
  <c r="M34" i="1"/>
  <c r="M6" i="1"/>
  <c r="M8" i="1" l="1"/>
  <c r="I13" i="1" s="1"/>
  <c r="N13" i="1" l="1"/>
  <c r="N14" i="1"/>
  <c r="N15" i="1"/>
  <c r="N16" i="1" l="1"/>
</calcChain>
</file>

<file path=xl/sharedStrings.xml><?xml version="1.0" encoding="utf-8"?>
<sst xmlns="http://schemas.openxmlformats.org/spreadsheetml/2006/main" count="464" uniqueCount="213">
  <si>
    <t>YIL</t>
  </si>
  <si>
    <t>BİNA YA DA BİNA GRUBU ADI</t>
  </si>
  <si>
    <t>ORTALAMA</t>
  </si>
  <si>
    <t>SIRA NO</t>
  </si>
  <si>
    <t>1-</t>
  </si>
  <si>
    <t>2-</t>
  </si>
  <si>
    <t>3-</t>
  </si>
  <si>
    <t>TOPLAM</t>
  </si>
  <si>
    <t>BİNA VEYA BİNA GRUBU ADI</t>
  </si>
  <si>
    <t>İLGİLİ YILA AİT YAKIT TÜKETİMİ (TEP)</t>
  </si>
  <si>
    <t>REFERANS ENERJİ TÜKETİMİ (TEP)</t>
  </si>
  <si>
    <t>İLGİLİ YILA AİT ELEKTRİK TÜKETİMİ                      (TEP)</t>
  </si>
  <si>
    <t>İLGİLİ YILA AİT TOPLAM ENERJİ TÜKETİMİ                   (TEP)</t>
  </si>
  <si>
    <t>REFERANS TÜKETİMDEKİ PAYI                            (%)</t>
  </si>
  <si>
    <t>OCAK</t>
  </si>
  <si>
    <t>kWh</t>
  </si>
  <si>
    <t>TL</t>
  </si>
  <si>
    <t>ŞUBAT</t>
  </si>
  <si>
    <t>MART</t>
  </si>
  <si>
    <t>NİSAN</t>
  </si>
  <si>
    <t>MAYIS</t>
  </si>
  <si>
    <t>HAZİRAN</t>
  </si>
  <si>
    <t>TEMMUZ</t>
  </si>
  <si>
    <t>AĞUSTOS</t>
  </si>
  <si>
    <t>EYLÜL</t>
  </si>
  <si>
    <t>EKİM</t>
  </si>
  <si>
    <t>KASIM</t>
  </si>
  <si>
    <t>ARALIK</t>
  </si>
  <si>
    <t>TEP</t>
  </si>
  <si>
    <t xml:space="preserve">ABONE
SAYISI </t>
  </si>
  <si>
    <t>ABONE
NO</t>
  </si>
  <si>
    <t>İŞLETME 
KODU</t>
  </si>
  <si>
    <t>SÖZLEŞME HESAP NO</t>
  </si>
  <si>
    <t>ABONE NO</t>
  </si>
  <si>
    <t>TESİSAT 
NUMARASI
(Varsa)</t>
  </si>
  <si>
    <t>DOĞALGAZ ABONE BİLGİLERİ</t>
  </si>
  <si>
    <t>ELEKTRİK ABONE BİLGİLERİ</t>
  </si>
  <si>
    <t>DOĞALGAZ FİRMALARI</t>
  </si>
  <si>
    <t>BURSAGAZ</t>
  </si>
  <si>
    <t>AKSAGAZ / OVAGAZ (Mustafakemalpaşa-Karacabey)</t>
  </si>
  <si>
    <t>İNGAZ / ARMAGAZ (İnegöl - Yenişehir)</t>
  </si>
  <si>
    <t>ARMAGAZ (Orhangazi)</t>
  </si>
  <si>
    <t>AKSAGAZ (Gemlik)</t>
  </si>
  <si>
    <t>Taşkömürü</t>
  </si>
  <si>
    <t>Kok Kömürü</t>
  </si>
  <si>
    <t>Briket</t>
  </si>
  <si>
    <t>Linyit teshin ve sanayi</t>
  </si>
  <si>
    <t>Linyit santral</t>
  </si>
  <si>
    <t>Elbistan Linyiti</t>
  </si>
  <si>
    <t>Petrokok</t>
  </si>
  <si>
    <t>Prina</t>
  </si>
  <si>
    <t>Talaş</t>
  </si>
  <si>
    <t>Kabuk</t>
  </si>
  <si>
    <t>Grafit</t>
  </si>
  <si>
    <t>Kok tozu</t>
  </si>
  <si>
    <t>Maden</t>
  </si>
  <si>
    <t>Asfaltit</t>
  </si>
  <si>
    <t>Odun</t>
  </si>
  <si>
    <t>Hayvan ve Bitki Artığı</t>
  </si>
  <si>
    <t>KATI YAKIT BİLGİSİ</t>
  </si>
  <si>
    <t>TEP DÖNÜŞÜM 
KATSAYI</t>
  </si>
  <si>
    <t>KATI YAKIT TÜKETİM VERİLERİ 
(TON, TL, TEP)</t>
  </si>
  <si>
    <t>KATI YAKIT BİLGİLERİ</t>
  </si>
  <si>
    <t>BİNA ADI</t>
  </si>
  <si>
    <t>Kurum E-Posta</t>
  </si>
  <si>
    <t>Kurum Telefon No</t>
  </si>
  <si>
    <t>Kurum Faks No</t>
  </si>
  <si>
    <t>Bina Sayısı</t>
  </si>
  <si>
    <t>T.C. 
BURSA VALİLİĞİ
Enerji Yönetim Birimi</t>
  </si>
  <si>
    <t>KAMU BİNALARINDA TASARRUF HEDEFİ VE UYGULAMA REHBERİ KAPSAMINDA YAPILACAK BİLDİRİM FORMATI</t>
  </si>
  <si>
    <t>KURUM BİLGİLERİ</t>
  </si>
  <si>
    <t>ENERJİ YÖNETİCİSİ VEYA BİNA ENERJİ VERİMLİLİĞİ SORUMLUSU BİLGİLERİ</t>
  </si>
  <si>
    <t>YILLARA GÖRE ÇALIŞAN SAYISI BİLGİLERİ</t>
  </si>
  <si>
    <t>BİNA BİLGİLERİ</t>
  </si>
  <si>
    <t>İnşaat
 Ruhsat Tarihi</t>
  </si>
  <si>
    <t>SIVI YAKIT BİLGİLERİ</t>
  </si>
  <si>
    <t>SIVI YAKIT TÜKETİM VERİLERİ 
(TON, TL, TEP)</t>
  </si>
  <si>
    <t>Ham Petrol</t>
  </si>
  <si>
    <t>Fuel Oil No: 4</t>
  </si>
  <si>
    <t>Fuel Oil No: 5</t>
  </si>
  <si>
    <t>Fuel Oil No: 6</t>
  </si>
  <si>
    <t>Motorin</t>
  </si>
  <si>
    <t>Benzin</t>
  </si>
  <si>
    <t>Gazyağı</t>
  </si>
  <si>
    <t>Siyah Likör</t>
  </si>
  <si>
    <t>Nafta</t>
  </si>
  <si>
    <t>SIVI YAKIT TÜRÜ</t>
  </si>
  <si>
    <t>TEP KATSAYSIS</t>
  </si>
  <si>
    <t xml:space="preserve">  </t>
  </si>
  <si>
    <t>AÇIKLAMALAR</t>
  </si>
  <si>
    <t>KURUM DOĞALGAZ TÜKETİM BİLGİLERİ</t>
  </si>
  <si>
    <t>KURUM KATI YAKIT TÜKETİM BİLGİLERİ</t>
  </si>
  <si>
    <t>KURUM SIVI YAKIT TÜKETİM BİLGİLERİ</t>
  </si>
  <si>
    <t>Bina Enerji Verimliliği Sorumlusu E-Posta</t>
  </si>
  <si>
    <t>Enerji Yöneticisi
E-Posta</t>
  </si>
  <si>
    <t>AKTİF ÇALIŞAN SAYISI/KİŞİ SAYISI</t>
  </si>
  <si>
    <t>SU ABONE BİLGİLERİ</t>
  </si>
  <si>
    <t xml:space="preserve">SU FİRMA ADI </t>
  </si>
  <si>
    <t>BUSKİ</t>
  </si>
  <si>
    <t>DOĞALGAZ TÜKETİM VERİLERİ 
(m³, TL, TEP)</t>
  </si>
  <si>
    <t>m³</t>
  </si>
  <si>
    <t>YAKIT TÜKETİMİ (SIVI YAKIT)        (TON)</t>
  </si>
  <si>
    <r>
      <t>TOPLAM İNŞAAT ALANI               (</t>
    </r>
    <r>
      <rPr>
        <b/>
        <sz val="12"/>
        <color theme="1"/>
        <rFont val="Calibri"/>
        <family val="2"/>
        <charset val="162"/>
        <scheme val="minor"/>
      </rPr>
      <t>m²</t>
    </r>
    <r>
      <rPr>
        <b/>
        <sz val="11"/>
        <color theme="1"/>
        <rFont val="Calibri"/>
        <family val="2"/>
        <charset val="162"/>
        <scheme val="minor"/>
      </rPr>
      <t>)</t>
    </r>
  </si>
  <si>
    <r>
      <t>YAKIT TÜKETİMİ (DOĞALGAZ)         (</t>
    </r>
    <r>
      <rPr>
        <b/>
        <sz val="12"/>
        <color theme="1"/>
        <rFont val="Calibri"/>
        <family val="2"/>
        <charset val="162"/>
        <scheme val="minor"/>
      </rPr>
      <t>m³</t>
    </r>
    <r>
      <rPr>
        <b/>
        <sz val="11"/>
        <color theme="1"/>
        <rFont val="Calibri"/>
        <family val="2"/>
        <charset val="162"/>
        <scheme val="minor"/>
      </rPr>
      <t>)</t>
    </r>
  </si>
  <si>
    <r>
      <t>TOPLAM İNŞAAT ALANI                    (</t>
    </r>
    <r>
      <rPr>
        <b/>
        <sz val="12"/>
        <color theme="1"/>
        <rFont val="Calibri"/>
        <family val="2"/>
        <charset val="162"/>
        <scheme val="minor"/>
      </rPr>
      <t>m²</t>
    </r>
    <r>
      <rPr>
        <b/>
        <sz val="11"/>
        <color theme="1"/>
        <rFont val="Calibri"/>
        <family val="2"/>
        <charset val="162"/>
        <scheme val="minor"/>
      </rPr>
      <t>)</t>
    </r>
  </si>
  <si>
    <t xml:space="preserve"> </t>
  </si>
  <si>
    <t>Kurum Vergi Dairesi</t>
  </si>
  <si>
    <t>Kurum Vergi Numarası</t>
  </si>
  <si>
    <t>YAKIT TÜKETİMİ          (TEP)</t>
  </si>
  <si>
    <t>Kurum Adı</t>
  </si>
  <si>
    <t>KURUM SU TÜKETİM BİLGİLERİ</t>
  </si>
  <si>
    <t>Kurum Adresi</t>
  </si>
  <si>
    <t>Bina Enerji Verimliliği Sorumlusu Cep Tel.No</t>
  </si>
  <si>
    <t>Enerji Yöneticisi
Cep Tel. No</t>
  </si>
  <si>
    <t>TOPLAM TÜKETİM                        (TEP)</t>
  </si>
  <si>
    <t>TOPLAM İNŞAAT ALANI (m²)  BİLGİLERİ</t>
  </si>
  <si>
    <r>
      <t xml:space="preserve">KURUM ELEKTRİK </t>
    </r>
    <r>
      <rPr>
        <b/>
        <sz val="18"/>
        <color theme="1"/>
        <rFont val="Calibri"/>
        <family val="2"/>
        <charset val="162"/>
        <scheme val="minor"/>
      </rPr>
      <t>TÜKETİM BİLGİLERİ</t>
    </r>
  </si>
  <si>
    <t>İl</t>
  </si>
  <si>
    <t>İlçe</t>
  </si>
  <si>
    <t>Kurum İnternet Adresi</t>
  </si>
  <si>
    <t>Kaysis Linki</t>
  </si>
  <si>
    <t>ELEKTRİK TÜKETİMİ       (kWh)</t>
  </si>
  <si>
    <t>ELEKTRİK TÜKETİMİ         (TEP)</t>
  </si>
  <si>
    <t>GRAFİKLR</t>
  </si>
  <si>
    <t>ELEKTRİK TÜKETİMİ (kWh)</t>
  </si>
  <si>
    <t>DOĞALGAZ (m³)</t>
  </si>
  <si>
    <t>SIVI YAKIT (TON)</t>
  </si>
  <si>
    <t>KATI YAKIT (TON)</t>
  </si>
  <si>
    <t>ELEKTRİK TÜKETİMİ (TEP)</t>
  </si>
  <si>
    <t>YAKIT TÜKETİMİ (TEP)</t>
  </si>
  <si>
    <t>KATI YAKIT TÜKETİMİ (TON)</t>
  </si>
  <si>
    <t>SIVI YAKIT TÜKETİMİ (TON)</t>
  </si>
  <si>
    <t>https://www.kaysis.gov.tr/Devlet_Teskilat_Arama/0/</t>
  </si>
  <si>
    <r>
      <t xml:space="preserve">kWh </t>
    </r>
    <r>
      <rPr>
        <sz val="8"/>
        <color rgb="FFFF0000"/>
        <rFont val="Calibri"/>
        <family val="2"/>
        <charset val="162"/>
        <scheme val="minor"/>
      </rPr>
      <t>(1)</t>
    </r>
  </si>
  <si>
    <r>
      <t xml:space="preserve">TL </t>
    </r>
    <r>
      <rPr>
        <sz val="8"/>
        <color rgb="FFFF0000"/>
        <rFont val="Calibri"/>
        <family val="2"/>
        <charset val="162"/>
        <scheme val="minor"/>
      </rPr>
      <t>(2)</t>
    </r>
  </si>
  <si>
    <t>ESKİ ELEKTRİK FATURASINDA;</t>
  </si>
  <si>
    <t>YENİ ELEKTRİK FATURASINDA;</t>
  </si>
  <si>
    <t>(1)* VE (2)* NUMARALI UYARILAR:</t>
  </si>
  <si>
    <t>YAKIT TÜKETİMİ                     (KATI YAKIT)                         (TON)</t>
  </si>
  <si>
    <t>Kurum Harcama Yetkilisi</t>
  </si>
  <si>
    <t>Ünvanı</t>
  </si>
  <si>
    <t>Miktar</t>
  </si>
  <si>
    <t>Birim</t>
  </si>
  <si>
    <t>Enerji Kaynağı</t>
  </si>
  <si>
    <t>Katsayı</t>
  </si>
  <si>
    <t>TEP Değeri</t>
  </si>
  <si>
    <t>ton</t>
  </si>
  <si>
    <r>
      <t>m</t>
    </r>
    <r>
      <rPr>
        <vertAlign val="superscript"/>
        <sz val="10"/>
        <rFont val="Times New Roman"/>
        <family val="1"/>
      </rPr>
      <t>3</t>
    </r>
  </si>
  <si>
    <t>Doğal Gaz</t>
  </si>
  <si>
    <t>Kok Gazı</t>
  </si>
  <si>
    <t xml:space="preserve">Yüksek Fırın Gazı </t>
  </si>
  <si>
    <t>Yüksek Fırın Gazı</t>
  </si>
  <si>
    <t>Çelikhane Gazı</t>
  </si>
  <si>
    <t>Rafineri Gazı</t>
  </si>
  <si>
    <t>Asetilen</t>
  </si>
  <si>
    <t>Propan</t>
  </si>
  <si>
    <t>LPG</t>
  </si>
  <si>
    <t>Elektrik</t>
  </si>
  <si>
    <t>Hidrolik</t>
  </si>
  <si>
    <t>Jeotermal</t>
  </si>
  <si>
    <t>TOPLAM YAKIT TÜKETİMİ</t>
  </si>
  <si>
    <t>AÇIKLAMA:</t>
  </si>
  <si>
    <r>
      <t>DETSİS No</t>
    </r>
    <r>
      <rPr>
        <b/>
        <sz val="8"/>
        <color rgb="FFFF0000"/>
        <rFont val="Calibri"/>
        <family val="2"/>
        <charset val="162"/>
        <scheme val="minor"/>
      </rPr>
      <t>(3)</t>
    </r>
  </si>
  <si>
    <r>
      <t>KEP Adresi</t>
    </r>
    <r>
      <rPr>
        <b/>
        <sz val="8"/>
        <color theme="1"/>
        <rFont val="Calibri"/>
        <family val="2"/>
        <charset val="162"/>
        <scheme val="minor"/>
      </rPr>
      <t xml:space="preserve"> </t>
    </r>
    <r>
      <rPr>
        <b/>
        <sz val="8"/>
        <color rgb="FFFF0000"/>
        <rFont val="Calibri"/>
        <family val="2"/>
        <charset val="162"/>
        <scheme val="minor"/>
      </rPr>
      <t>(4)</t>
    </r>
  </si>
  <si>
    <r>
      <t xml:space="preserve">Enerji Yöneticisi
Adı Soyadı  </t>
    </r>
    <r>
      <rPr>
        <b/>
        <sz val="8"/>
        <color rgb="FFFF0000"/>
        <rFont val="Calibri"/>
        <family val="2"/>
        <charset val="162"/>
        <scheme val="minor"/>
      </rPr>
      <t>(5)</t>
    </r>
  </si>
  <si>
    <r>
      <t>Bina Enerji Verimliliği Sorumlusu Adı Soyadı</t>
    </r>
    <r>
      <rPr>
        <b/>
        <sz val="11"/>
        <color rgb="FFFF0000"/>
        <rFont val="Calibri"/>
        <family val="2"/>
        <charset val="162"/>
        <scheme val="minor"/>
      </rPr>
      <t xml:space="preserve"> </t>
    </r>
    <r>
      <rPr>
        <b/>
        <sz val="8"/>
        <color rgb="FFFF0000"/>
        <rFont val="Calibri"/>
        <family val="2"/>
        <charset val="162"/>
        <scheme val="minor"/>
      </rPr>
      <t>(6)</t>
    </r>
  </si>
  <si>
    <r>
      <t xml:space="preserve">Aktif Çalışan Sayısı </t>
    </r>
    <r>
      <rPr>
        <b/>
        <sz val="8"/>
        <color rgb="FFFF0000"/>
        <rFont val="Calibri"/>
        <family val="2"/>
        <charset val="162"/>
        <scheme val="minor"/>
      </rPr>
      <t>(7)</t>
    </r>
  </si>
  <si>
    <r>
      <t xml:space="preserve">Toplam İnşaat Alanı (m²) </t>
    </r>
    <r>
      <rPr>
        <b/>
        <sz val="8"/>
        <color rgb="FFFF0000"/>
        <rFont val="Calibri"/>
        <family val="2"/>
        <charset val="162"/>
        <scheme val="minor"/>
      </rPr>
      <t>(8)</t>
    </r>
  </si>
  <si>
    <r>
      <t xml:space="preserve">Bina Adı </t>
    </r>
    <r>
      <rPr>
        <b/>
        <sz val="8"/>
        <color rgb="FFFF0000"/>
        <rFont val="Calibri"/>
        <family val="2"/>
        <charset val="162"/>
        <scheme val="minor"/>
      </rPr>
      <t>(9)</t>
    </r>
  </si>
  <si>
    <r>
      <t xml:space="preserve">ELEKTRİK TÜKETİM VERİLERİ </t>
    </r>
    <r>
      <rPr>
        <b/>
        <sz val="10"/>
        <color rgb="FFFF0000"/>
        <rFont val="Calibri"/>
        <family val="2"/>
        <charset val="162"/>
        <scheme val="minor"/>
      </rPr>
      <t>(1)*(2)*</t>
    </r>
    <r>
      <rPr>
        <b/>
        <sz val="11"/>
        <color rgb="FFFF0000"/>
        <rFont val="Calibri"/>
        <family val="2"/>
        <charset val="162"/>
        <scheme val="minor"/>
      </rPr>
      <t>)</t>
    </r>
    <r>
      <rPr>
        <b/>
        <sz val="16"/>
        <color theme="1"/>
        <rFont val="Calibri"/>
        <family val="2"/>
        <charset val="162"/>
        <scheme val="minor"/>
      </rPr>
      <t xml:space="preserve">
(kWh, TEP, TL)</t>
    </r>
  </si>
  <si>
    <r>
      <t xml:space="preserve">UYGULANAN ENERJİ VERİMLİLİĞİ ÖNLEMLERİ </t>
    </r>
    <r>
      <rPr>
        <b/>
        <sz val="9"/>
        <color rgb="FFFF0000"/>
        <rFont val="Calibri"/>
        <family val="2"/>
        <charset val="162"/>
        <scheme val="minor"/>
      </rPr>
      <t>(1)</t>
    </r>
  </si>
  <si>
    <r>
      <t xml:space="preserve">SAĞLANAN TASARRUF                     (TEP) </t>
    </r>
    <r>
      <rPr>
        <b/>
        <sz val="9"/>
        <color rgb="FFFF0000"/>
        <rFont val="Calibri"/>
        <family val="2"/>
        <charset val="162"/>
        <scheme val="minor"/>
      </rPr>
      <t>(2)</t>
    </r>
  </si>
  <si>
    <r>
      <rPr>
        <b/>
        <sz val="16"/>
        <color rgb="FFFF0000"/>
        <rFont val="Calibri"/>
        <family val="2"/>
        <charset val="162"/>
        <scheme val="minor"/>
      </rPr>
      <t xml:space="preserve">UYARI!  </t>
    </r>
    <r>
      <rPr>
        <b/>
        <sz val="16"/>
        <color theme="1"/>
        <rFont val="Calibri"/>
        <family val="2"/>
        <charset val="162"/>
        <scheme val="minor"/>
      </rPr>
      <t xml:space="preserve">                                           YANDAKİ SARI ALANA TEP KARŞILIĞINI BULACAĞINIZ DEĞERİ GİRİNİZ!</t>
    </r>
  </si>
  <si>
    <t>..…../…..../20</t>
  </si>
  <si>
    <r>
      <rPr>
        <b/>
        <sz val="20"/>
        <color theme="1"/>
        <rFont val="Calibri"/>
        <family val="2"/>
        <charset val="162"/>
        <scheme val="minor"/>
      </rPr>
      <t>SU TÜKETİM VERİLERİ</t>
    </r>
    <r>
      <rPr>
        <b/>
        <sz val="12"/>
        <color rgb="FFFF0000"/>
        <rFont val="Calibri"/>
        <family val="2"/>
        <charset val="162"/>
        <scheme val="minor"/>
      </rPr>
      <t xml:space="preserve"> (1)(2)*</t>
    </r>
    <r>
      <rPr>
        <b/>
        <sz val="16"/>
        <color theme="1"/>
        <rFont val="Calibri"/>
        <family val="2"/>
        <charset val="162"/>
        <scheme val="minor"/>
      </rPr>
      <t xml:space="preserve">
(m³, TL)</t>
    </r>
  </si>
  <si>
    <r>
      <t xml:space="preserve">m³ </t>
    </r>
    <r>
      <rPr>
        <b/>
        <sz val="9"/>
        <color rgb="FFFF0000"/>
        <rFont val="Calibri"/>
        <family val="2"/>
        <charset val="162"/>
        <scheme val="minor"/>
      </rPr>
      <t>(1)</t>
    </r>
  </si>
  <si>
    <r>
      <t xml:space="preserve">TL </t>
    </r>
    <r>
      <rPr>
        <b/>
        <sz val="9"/>
        <color rgb="FFFF0000"/>
        <rFont val="Calibri"/>
        <family val="2"/>
        <charset val="162"/>
        <scheme val="minor"/>
      </rPr>
      <t>(2)</t>
    </r>
  </si>
  <si>
    <t>(1) ve (2) NUMARALI UYARILAR;</t>
  </si>
  <si>
    <r>
      <rPr>
        <b/>
        <sz val="11"/>
        <color rgb="FFFF0000"/>
        <rFont val="Calibri"/>
        <family val="2"/>
        <charset val="162"/>
        <scheme val="minor"/>
      </rPr>
      <t>1-)</t>
    </r>
    <r>
      <rPr>
        <sz val="11"/>
        <color theme="1"/>
        <rFont val="Calibri"/>
        <family val="2"/>
        <charset val="162"/>
        <scheme val="minor"/>
      </rPr>
      <t>Kurumda uygulanan elektrik, mekanik v.b. sistemleriyle ilgili enerji verimliliği çalışmaları, yukarıdaki tabloda "UYGULANAN ENERJİ VERİMLİLİĞİ ÖNLEMLERİ" kısmına madde madde yazılır. Örneğin; Elektrik Sistemleriyle ilgili olarak kurumda LED Armatür dönüşümü yapılmış ise bu çalışma; "UYGULANAN ENERJİ VERİMLİLİĞİ ÖNLEMLERİ" kısmındaki maddeye eklenir.</t>
    </r>
  </si>
  <si>
    <r>
      <rPr>
        <b/>
        <sz val="11"/>
        <color rgb="FFFF0000"/>
        <rFont val="Calibri"/>
        <family val="2"/>
        <charset val="162"/>
        <scheme val="minor"/>
      </rPr>
      <t>2-)</t>
    </r>
    <r>
      <rPr>
        <sz val="11"/>
        <color theme="1"/>
        <rFont val="Calibri"/>
        <family val="2"/>
        <scheme val="minor"/>
      </rPr>
      <t>UYGULANAN ENERJİ VERİMLİLİĞİ ÖNLEMLERİ, FR_8'de verilen TEP Dönüşüm Tablosundan hesaplanarak "SAĞLANAN TASARRUF (TEP)" kısmına yazılır. Örneğin; Elektrik Sistemleriyle ilgili olarak kurumda LED Armatür dönüşümü yapılmış ve bu dönüşümden bir yılda 100 kWh elektrik enerjisi tasarruf edilmiş olsun. TEP dönüşümü için, FR_8 TEP Dönüşüm Tablosundaki "Elektrik" kısmına "100" değeri yazılıp çıkan TEP değeri, yukarıdaki tabloda "SAĞLANAN TASARRUF (TEP)" kısmanına yazılır.</t>
    </r>
  </si>
  <si>
    <t xml:space="preserve">TL </t>
  </si>
  <si>
    <t xml:space="preserve">kWh </t>
  </si>
  <si>
    <r>
      <t>TEP</t>
    </r>
    <r>
      <rPr>
        <b/>
        <sz val="12"/>
        <rFont val="Calibri"/>
        <family val="2"/>
        <charset val="162"/>
        <scheme val="minor"/>
      </rPr>
      <t xml:space="preserve"> </t>
    </r>
    <r>
      <rPr>
        <sz val="12"/>
        <rFont val="Calibri"/>
        <family val="2"/>
        <charset val="162"/>
        <scheme val="minor"/>
      </rPr>
      <t>(TON EŞDEĞER PETROL)</t>
    </r>
    <r>
      <rPr>
        <b/>
        <sz val="12"/>
        <rFont val="Calibri"/>
        <family val="2"/>
        <charset val="162"/>
        <scheme val="minor"/>
      </rPr>
      <t xml:space="preserve"> </t>
    </r>
    <r>
      <rPr>
        <b/>
        <sz val="12"/>
        <color theme="1"/>
        <rFont val="Calibri"/>
        <family val="2"/>
        <charset val="162"/>
        <scheme val="minor"/>
      </rPr>
      <t>DÖNÜŞÜM TABLOSU</t>
    </r>
  </si>
  <si>
    <r>
      <rPr>
        <b/>
        <sz val="11"/>
        <color rgb="FFFF0000"/>
        <rFont val="Calibri"/>
        <family val="2"/>
        <charset val="162"/>
        <scheme val="minor"/>
      </rPr>
      <t>3)</t>
    </r>
    <r>
      <rPr>
        <sz val="11"/>
        <color rgb="FFFF0000"/>
        <rFont val="Calibri"/>
        <family val="2"/>
        <charset val="162"/>
        <scheme val="minor"/>
      </rPr>
      <t xml:space="preserve"> </t>
    </r>
    <r>
      <rPr>
        <sz val="11"/>
        <rFont val="Calibri"/>
        <family val="2"/>
        <charset val="162"/>
        <scheme val="minor"/>
      </rPr>
      <t>"DEVLET TEŞKİLATI MERKEZİ KAYIT SİSTEMİ (DETSİS)" arama sayfasından (</t>
    </r>
    <r>
      <rPr>
        <b/>
        <sz val="11"/>
        <color theme="6" tint="-0.499984740745262"/>
        <rFont val="Calibri"/>
        <family val="2"/>
        <charset val="162"/>
        <scheme val="minor"/>
      </rPr>
      <t>kaysis linki</t>
    </r>
    <r>
      <rPr>
        <sz val="11"/>
        <rFont val="Calibri"/>
        <family val="2"/>
        <charset val="162"/>
        <scheme val="minor"/>
      </rPr>
      <t>) kurum adı girilerek DETSİS no bulunur.</t>
    </r>
  </si>
  <si>
    <r>
      <rPr>
        <b/>
        <sz val="11"/>
        <color rgb="FFFF0000"/>
        <rFont val="Calibri"/>
        <family val="2"/>
        <charset val="162"/>
        <scheme val="minor"/>
      </rPr>
      <t xml:space="preserve">9) </t>
    </r>
    <r>
      <rPr>
        <sz val="11"/>
        <rFont val="Calibri"/>
        <family val="2"/>
        <charset val="162"/>
        <scheme val="minor"/>
      </rPr>
      <t>Kamu kurumu altında/bünyesinde aynı yerleşke veya kampüs içerisinde bulunan diğer binalar, bloklar v.b. yazılır.</t>
    </r>
  </si>
  <si>
    <r>
      <rPr>
        <b/>
        <sz val="11"/>
        <color rgb="FFFF0000"/>
        <rFont val="Calibri"/>
        <family val="2"/>
        <charset val="162"/>
        <scheme val="minor"/>
      </rPr>
      <t>6)</t>
    </r>
    <r>
      <rPr>
        <sz val="11"/>
        <rFont val="Calibri"/>
        <family val="2"/>
        <charset val="162"/>
        <scheme val="minor"/>
      </rPr>
      <t xml:space="preserve"> İçişleri Bakanlığı Strateji Geliştirme Başkanlığı 15.08.2008 tarih ve 1819 sayılı Enerji Verimliliği konulu 2008/55 sayılı Genelgesine göre Enerji Verimliliği Tedbirlerinin İzlenmesi için her binada bir </t>
    </r>
    <r>
      <rPr>
        <sz val="11"/>
        <color rgb="FFFF0000"/>
        <rFont val="Calibri"/>
        <family val="2"/>
        <charset val="162"/>
        <scheme val="minor"/>
      </rPr>
      <t>Bina Enerji Verimliliği Sorumlusu</t>
    </r>
    <r>
      <rPr>
        <sz val="11"/>
        <rFont val="Calibri"/>
        <family val="2"/>
        <charset val="162"/>
        <scheme val="minor"/>
      </rPr>
      <t xml:space="preserve"> belirlenecektir. Bina Enerji Verimliliği Sorumlusu; mühendislik, mimarlık veya teknik eğitim fakültelerinde eğitim almış, bunun da mümkün olmaması halinde diğer alanlarda lisans veya meslek yüksekokulu mezunu, kurumu adına görevlendirilen personeldir.</t>
    </r>
    <r>
      <rPr>
        <sz val="11"/>
        <color rgb="FFFF0000"/>
        <rFont val="Calibri"/>
        <family val="2"/>
        <charset val="162"/>
        <scheme val="minor"/>
      </rPr>
      <t xml:space="preserve">
</t>
    </r>
  </si>
  <si>
    <r>
      <rPr>
        <b/>
        <sz val="11"/>
        <color rgb="FFFF0000"/>
        <rFont val="Calibri"/>
        <family val="2"/>
        <charset val="162"/>
        <scheme val="minor"/>
      </rPr>
      <t>5)</t>
    </r>
    <r>
      <rPr>
        <sz val="11"/>
        <color rgb="FFFF0000"/>
        <rFont val="Calibri"/>
        <family val="2"/>
        <charset val="162"/>
        <scheme val="minor"/>
      </rPr>
      <t xml:space="preserve"> </t>
    </r>
    <r>
      <rPr>
        <sz val="11"/>
        <rFont val="Calibri"/>
        <family val="2"/>
        <charset val="162"/>
        <scheme val="minor"/>
      </rPr>
      <t>27.10.2011 tarih 28097 Sayılı Resmi Gazete'de yayımlanan "Enerji Kaynaklarının ve Enerjinin Kullanımında Verimliliğin Artırılmasına Dair Yönetmelik" gereği kamu kurumu tarafından görevlendirilen</t>
    </r>
    <r>
      <rPr>
        <sz val="11"/>
        <color rgb="FFFF0000"/>
        <rFont val="Calibri"/>
        <family val="2"/>
        <charset val="162"/>
        <scheme val="minor"/>
      </rPr>
      <t xml:space="preserve"> Enerji Yöneticisi Sertifikası'</t>
    </r>
    <r>
      <rPr>
        <sz val="11"/>
        <rFont val="Calibri"/>
        <family val="2"/>
        <charset val="162"/>
        <scheme val="minor"/>
      </rPr>
      <t>na sahip kişi.</t>
    </r>
  </si>
  <si>
    <t>Fatura Toplam Tutarı (TL)</t>
  </si>
  <si>
    <r>
      <t>Düzeltilmiş Tüketim 
(</t>
    </r>
    <r>
      <rPr>
        <sz val="12"/>
        <color theme="1"/>
        <rFont val="Calibri"/>
        <family val="2"/>
        <charset val="162"/>
        <scheme val="minor"/>
      </rPr>
      <t>m³)</t>
    </r>
  </si>
  <si>
    <r>
      <t>Düzeltilmiş Tüketim 
(</t>
    </r>
    <r>
      <rPr>
        <b/>
        <sz val="12"/>
        <color theme="1"/>
        <rFont val="Calibri"/>
        <family val="2"/>
        <charset val="162"/>
        <scheme val="minor"/>
      </rPr>
      <t>m³)</t>
    </r>
  </si>
  <si>
    <t>ESKİ FATURALARDA;</t>
  </si>
  <si>
    <t>YENİ FATURALARDA;</t>
  </si>
  <si>
    <r>
      <t xml:space="preserve">Yerleşke (Kampüs) Adı </t>
    </r>
    <r>
      <rPr>
        <b/>
        <sz val="8"/>
        <color rgb="FFFF0000"/>
        <rFont val="Calibri"/>
        <family val="2"/>
        <charset val="162"/>
        <scheme val="minor"/>
      </rPr>
      <t>(1)</t>
    </r>
  </si>
  <si>
    <r>
      <t xml:space="preserve">Kurum Harcama Yetkilisi                 Adı Soyadı </t>
    </r>
    <r>
      <rPr>
        <b/>
        <sz val="8"/>
        <color rgb="FFFF0000"/>
        <rFont val="Calibri"/>
        <family val="2"/>
        <charset val="162"/>
        <scheme val="minor"/>
      </rPr>
      <t>(2)</t>
    </r>
  </si>
  <si>
    <r>
      <rPr>
        <b/>
        <sz val="11"/>
        <color rgb="FFFF0000"/>
        <rFont val="Calibri"/>
        <family val="2"/>
        <charset val="162"/>
        <scheme val="minor"/>
      </rPr>
      <t>2)</t>
    </r>
    <r>
      <rPr>
        <sz val="11"/>
        <color rgb="FFFF0000"/>
        <rFont val="Calibri"/>
        <family val="2"/>
        <charset val="162"/>
        <scheme val="minor"/>
      </rPr>
      <t xml:space="preserve"> </t>
    </r>
    <r>
      <rPr>
        <sz val="11"/>
        <rFont val="Calibri"/>
        <family val="2"/>
        <charset val="162"/>
        <scheme val="minor"/>
      </rPr>
      <t>Kamu Kurumu tarafından görevlendirilen Kurum Harcama Yetkilisi.</t>
    </r>
  </si>
  <si>
    <t>Tablo 1. Referans Enerji Tüketim Bildirim Tablosu</t>
  </si>
  <si>
    <t>Tablo 2. Tasarruf Bildirim Formu</t>
  </si>
  <si>
    <r>
      <rPr>
        <b/>
        <sz val="11"/>
        <color rgb="FFFF0000"/>
        <rFont val="Calibri"/>
        <family val="2"/>
        <charset val="162"/>
        <scheme val="minor"/>
      </rPr>
      <t xml:space="preserve">4) </t>
    </r>
    <r>
      <rPr>
        <sz val="11"/>
        <rFont val="Calibri"/>
        <family val="2"/>
        <charset val="162"/>
        <scheme val="minor"/>
      </rPr>
      <t xml:space="preserve">Kamu Kurumu adına alınmış resmi mail adresi (Kayıtlı Elektronik Posta) </t>
    </r>
    <r>
      <rPr>
        <sz val="11"/>
        <color rgb="FFFF0000"/>
        <rFont val="Calibri"/>
        <family val="2"/>
        <charset val="162"/>
        <scheme val="minor"/>
      </rPr>
      <t>(Varsa yazılır).</t>
    </r>
  </si>
  <si>
    <r>
      <rPr>
        <b/>
        <sz val="11"/>
        <color rgb="FFFF0000"/>
        <rFont val="Calibri"/>
        <family val="2"/>
        <charset val="162"/>
        <scheme val="minor"/>
      </rPr>
      <t>1)</t>
    </r>
    <r>
      <rPr>
        <sz val="11"/>
        <color rgb="FFFF0000"/>
        <rFont val="Calibri"/>
        <family val="2"/>
        <charset val="162"/>
        <scheme val="minor"/>
      </rPr>
      <t xml:space="preserve"> </t>
    </r>
    <r>
      <rPr>
        <sz val="11"/>
        <rFont val="Calibri"/>
        <family val="2"/>
        <charset val="162"/>
        <scheme val="minor"/>
      </rPr>
      <t xml:space="preserve">Kamu Kurumlarının her türlü yapı ve etkinlik alanlarıyla toplu bir biçimde bulunduğu yer, kampüs.
</t>
    </r>
    <r>
      <rPr>
        <b/>
        <sz val="11"/>
        <rFont val="Calibri"/>
        <family val="2"/>
        <charset val="162"/>
        <scheme val="minor"/>
      </rPr>
      <t>Örnek 1:</t>
    </r>
    <r>
      <rPr>
        <sz val="11"/>
        <rFont val="Calibri"/>
        <family val="2"/>
        <charset val="162"/>
        <scheme val="minor"/>
      </rPr>
      <t xml:space="preserve"> Yüksek İhtisas Eğitim ve Araştırma Hastanesi Yerleşke (Kampüs) adı ve aynı yerleşke içindeki Kadın Doğum, Kalp Damar vs. ise bina/kurum adıdır. GETAT ve Nilüfer ek Binası Yüksek İhtisas EAH'ne ait ek binalar olduğu halde aynı yerleşke içinde olmadıklarından Kampüs içinde değerlendirilemez.
</t>
    </r>
    <r>
      <rPr>
        <b/>
        <sz val="11"/>
        <rFont val="Calibri"/>
        <family val="2"/>
        <charset val="162"/>
        <scheme val="minor"/>
      </rPr>
      <t>Örnek 2:</t>
    </r>
    <r>
      <rPr>
        <sz val="11"/>
        <rFont val="Calibri"/>
        <family val="2"/>
        <charset val="162"/>
        <scheme val="minor"/>
      </rPr>
      <t xml:space="preserve"> BTSO Eğitim Vadisi yerleşke (kampüs) adı ve aynı yerleşke içindeki Hüseyin Sungur Anadolu Lisesi, TOBB Anadolu İmam Hatip Lisesi, Selahattin AKTAR Öğrenci Yurdu vs. yerleşke içindeki bina/kurum isimleridir.
*Bir kurumun aynı bahçe içinde idari bina vb. yanında spor salonu, atölye, depo, yemekhane vb. binaları da varsa bu kurum da yerleşke (kampüs) içinde değerlendirilir.
</t>
    </r>
    <r>
      <rPr>
        <b/>
        <sz val="11"/>
        <rFont val="Calibri"/>
        <family val="2"/>
        <charset val="162"/>
        <scheme val="minor"/>
      </rPr>
      <t>Örnek 3</t>
    </r>
    <r>
      <rPr>
        <sz val="11"/>
        <rFont val="Calibri"/>
        <family val="2"/>
        <charset val="162"/>
        <scheme val="minor"/>
      </rPr>
      <t xml:space="preserve">: 23 Nisan Ortaokulu ve bu kuruma bağlı spor salonu aynı bahçe içinde olduğundan bu ve buna benzer kurumlar da yerleşke olarak değerlendirilir. </t>
    </r>
  </si>
  <si>
    <r>
      <t xml:space="preserve">Kat Sayısı </t>
    </r>
    <r>
      <rPr>
        <b/>
        <sz val="8"/>
        <color rgb="FFFF0000"/>
        <rFont val="Calibri"/>
        <family val="2"/>
        <charset val="162"/>
      </rPr>
      <t>(10)</t>
    </r>
  </si>
  <si>
    <r>
      <t xml:space="preserve">Ada / Parsel 
Bilgileri </t>
    </r>
    <r>
      <rPr>
        <b/>
        <sz val="8"/>
        <color rgb="FFFF0000"/>
        <rFont val="Calibri"/>
        <family val="2"/>
        <charset val="162"/>
        <scheme val="minor"/>
      </rPr>
      <t>(11)</t>
    </r>
  </si>
  <si>
    <r>
      <rPr>
        <b/>
        <sz val="11"/>
        <color rgb="FFFF0000"/>
        <rFont val="Calibri"/>
        <family val="2"/>
        <charset val="162"/>
        <scheme val="minor"/>
      </rPr>
      <t>11)</t>
    </r>
    <r>
      <rPr>
        <sz val="11"/>
        <color rgb="FF0070C0"/>
        <rFont val="Calibri"/>
        <family val="2"/>
        <charset val="162"/>
        <scheme val="minor"/>
      </rPr>
      <t xml:space="preserve"> </t>
    </r>
    <r>
      <rPr>
        <b/>
        <sz val="11"/>
        <color rgb="FF0070C0"/>
        <rFont val="Calibri"/>
        <family val="2"/>
        <charset val="162"/>
        <scheme val="minor"/>
      </rPr>
      <t>https://parselsorgu.tkgm.gov.tr/</t>
    </r>
    <r>
      <rPr>
        <sz val="11"/>
        <color theme="1"/>
        <rFont val="Calibri"/>
        <family val="2"/>
        <scheme val="minor"/>
      </rPr>
      <t xml:space="preserve"> adresinden "İ" aktif edilir. Kurum, harita üzerinden bulunup çift tıklandığında bilgilere ulaşılabilir.</t>
    </r>
  </si>
  <si>
    <r>
      <t xml:space="preserve">10) </t>
    </r>
    <r>
      <rPr>
        <sz val="11"/>
        <rFont val="Calibri"/>
        <family val="2"/>
        <charset val="162"/>
        <scheme val="minor"/>
      </rPr>
      <t xml:space="preserve">Bina kat sayısı yazılırken </t>
    </r>
    <r>
      <rPr>
        <b/>
        <sz val="11"/>
        <color rgb="FFFF0000"/>
        <rFont val="Calibri"/>
        <family val="2"/>
        <charset val="162"/>
        <scheme val="minor"/>
      </rPr>
      <t>bodrum, zemin ve normal katların toplamı</t>
    </r>
    <r>
      <rPr>
        <sz val="11"/>
        <rFont val="Calibri"/>
        <family val="2"/>
        <charset val="162"/>
        <scheme val="minor"/>
      </rPr>
      <t xml:space="preserve"> yazılacaktır.</t>
    </r>
  </si>
  <si>
    <r>
      <t xml:space="preserve">YAKIT CİNSİ </t>
    </r>
    <r>
      <rPr>
        <b/>
        <sz val="9"/>
        <color rgb="FFFF0000"/>
        <rFont val="Calibri"/>
        <family val="2"/>
        <charset val="162"/>
        <scheme val="minor"/>
      </rPr>
      <t>(Aşağıdaki hücreyi tıkladıktan sonra çıkan ok işaretinden seçiminizi yapınız)</t>
    </r>
  </si>
  <si>
    <r>
      <t xml:space="preserve">TON
</t>
    </r>
    <r>
      <rPr>
        <b/>
        <sz val="9"/>
        <color rgb="FFFF0000"/>
        <rFont val="Calibri"/>
        <family val="2"/>
        <charset val="162"/>
      </rPr>
      <t>(Kg değil, TON yazılacaktır)</t>
    </r>
  </si>
  <si>
    <r>
      <t>TON</t>
    </r>
    <r>
      <rPr>
        <b/>
        <sz val="10.8"/>
        <color rgb="FFFF0000"/>
        <rFont val="Calibri"/>
        <family val="2"/>
        <charset val="162"/>
      </rPr>
      <t xml:space="preserve">
</t>
    </r>
    <r>
      <rPr>
        <b/>
        <sz val="9"/>
        <color rgb="FFFF0000"/>
        <rFont val="Calibri"/>
        <family val="2"/>
        <charset val="162"/>
      </rPr>
      <t>(Litre değil, TON yazılacaktır)</t>
    </r>
  </si>
  <si>
    <r>
      <t xml:space="preserve">TEP
</t>
    </r>
    <r>
      <rPr>
        <b/>
        <sz val="9"/>
        <color rgb="FFFFFF00"/>
        <rFont val="Calibri"/>
        <family val="2"/>
        <charset val="162"/>
      </rPr>
      <t>(Otomatik olarak hesaplanır)</t>
    </r>
  </si>
  <si>
    <r>
      <t xml:space="preserve">DOĞALGAZ FİRMA ADI
</t>
    </r>
    <r>
      <rPr>
        <b/>
        <sz val="11"/>
        <color rgb="FFFF0000"/>
        <rFont val="Calibri"/>
        <family val="2"/>
        <charset val="162"/>
        <scheme val="minor"/>
      </rPr>
      <t>(Aşağıdaki hücreyi tıkladıktan sonra çıkan ok işaretinden seçiminizi yapınız)</t>
    </r>
  </si>
  <si>
    <r>
      <t xml:space="preserve">TEP
</t>
    </r>
    <r>
      <rPr>
        <b/>
        <sz val="10"/>
        <color rgb="FFFFFF00"/>
        <rFont val="Calibri"/>
        <family val="2"/>
        <charset val="162"/>
      </rPr>
      <t>(Otomatik olarak hesaplanır)</t>
    </r>
  </si>
  <si>
    <r>
      <t xml:space="preserve">TEP DÖNÜŞÜM KATSAYISI
</t>
    </r>
    <r>
      <rPr>
        <b/>
        <sz val="9"/>
        <color rgb="FFFF0000"/>
        <rFont val="Calibri"/>
        <family val="2"/>
        <charset val="162"/>
      </rPr>
      <t xml:space="preserve">(Yakıt Cinsini seçtikten sonra </t>
    </r>
    <r>
      <rPr>
        <b/>
        <u/>
        <sz val="9"/>
        <color rgb="FFFF0000"/>
        <rFont val="Calibri"/>
        <family val="2"/>
        <charset val="162"/>
      </rPr>
      <t xml:space="preserve">otomatik </t>
    </r>
    <r>
      <rPr>
        <b/>
        <sz val="9"/>
        <color rgb="FFFF0000"/>
        <rFont val="Calibri"/>
        <family val="2"/>
        <charset val="162"/>
      </rPr>
      <t>olarak gelir)</t>
    </r>
  </si>
  <si>
    <r>
      <t xml:space="preserve">TEP DÖNÜŞÜM KATSAYISI
</t>
    </r>
    <r>
      <rPr>
        <b/>
        <sz val="9"/>
        <color rgb="FFFF0000"/>
        <rFont val="Calibri"/>
        <family val="2"/>
        <charset val="162"/>
      </rPr>
      <t>(Yakıt Cinsi seçildikten sonra otomatik olarak gelir)</t>
    </r>
  </si>
  <si>
    <r>
      <rPr>
        <b/>
        <sz val="11"/>
        <color rgb="FFFF0000"/>
        <rFont val="Calibri"/>
        <family val="2"/>
        <charset val="162"/>
        <scheme val="minor"/>
      </rPr>
      <t>8)</t>
    </r>
    <r>
      <rPr>
        <sz val="11"/>
        <color rgb="FFFF0000"/>
        <rFont val="Calibri"/>
        <family val="2"/>
        <charset val="162"/>
        <scheme val="minor"/>
      </rPr>
      <t xml:space="preserve"> </t>
    </r>
    <r>
      <rPr>
        <b/>
        <sz val="11"/>
        <rFont val="Calibri"/>
        <family val="2"/>
        <charset val="162"/>
        <scheme val="minor"/>
      </rPr>
      <t>Toplam inşaat alanı:</t>
    </r>
    <r>
      <rPr>
        <sz val="11"/>
        <rFont val="Calibri"/>
        <family val="2"/>
        <charset val="162"/>
        <scheme val="minor"/>
      </rPr>
      <t xml:space="preserve"> Avlular, ışıklıklar, her nevi hava bacaları, saçaklar ve ısıtma veya soğutma yapılmayan alanlar hariç, bodrum kat, asma kat ve çatı arasında yer alan mekanlar ve ortak alanlar dahil olmak üzere, binanın inşa edilen bütün katlarını ve kapalı alanlarının metrekare cinsinden toplamını ifade eder. 
</t>
    </r>
    <r>
      <rPr>
        <b/>
        <sz val="11"/>
        <rFont val="Calibri"/>
        <family val="2"/>
        <charset val="162"/>
        <scheme val="minor"/>
      </rPr>
      <t>Örnek:</t>
    </r>
    <r>
      <rPr>
        <sz val="11"/>
        <rFont val="Calibri"/>
        <family val="2"/>
        <charset val="162"/>
        <scheme val="minor"/>
      </rPr>
      <t xml:space="preserve"> -1. bodrum kat, zemin kat ve 1. kat'tan oluşan</t>
    </r>
    <r>
      <rPr>
        <u/>
        <sz val="11"/>
        <rFont val="Calibri"/>
        <family val="2"/>
        <charset val="162"/>
        <scheme val="minor"/>
      </rPr>
      <t xml:space="preserve"> toplam 3 katlı</t>
    </r>
    <r>
      <rPr>
        <sz val="11"/>
        <rFont val="Calibri"/>
        <family val="2"/>
        <charset val="162"/>
        <scheme val="minor"/>
      </rPr>
      <t xml:space="preserve"> bir bina düşünelim. Bu binanın bodrum katı ve zemin katı 100 m², 1. kat ise 120 m² olsun.</t>
    </r>
    <r>
      <rPr>
        <b/>
        <sz val="11"/>
        <rFont val="Calibri"/>
        <family val="2"/>
        <charset val="162"/>
        <scheme val="minor"/>
      </rPr>
      <t xml:space="preserve">
</t>
    </r>
    <r>
      <rPr>
        <sz val="11"/>
        <rFont val="Calibri"/>
        <family val="2"/>
        <charset val="162"/>
        <scheme val="minor"/>
      </rPr>
      <t>O halde bu binanın</t>
    </r>
    <r>
      <rPr>
        <b/>
        <sz val="11"/>
        <rFont val="Calibri"/>
        <family val="2"/>
        <charset val="162"/>
        <scheme val="minor"/>
      </rPr>
      <t xml:space="preserve"> toplam yapı inşaat alanı: 100 m² (bodrum kat) + 100 m² (Zemin kat) + 120 m² (1.Kat)= 320 m² olur.</t>
    </r>
    <r>
      <rPr>
        <sz val="11"/>
        <rFont val="Calibri"/>
        <family val="2"/>
        <charset val="162"/>
        <scheme val="minor"/>
      </rPr>
      <t xml:space="preserve">
Kurumun </t>
    </r>
    <r>
      <rPr>
        <b/>
        <u/>
        <sz val="12"/>
        <color rgb="FFFF0000"/>
        <rFont val="Calibri"/>
        <family val="2"/>
        <charset val="162"/>
        <scheme val="minor"/>
      </rPr>
      <t>Toplam Kapalı Alanı 10.000 m² üstü veya Toplam Enerji Tüketimi 250 TEP üzerinde ise</t>
    </r>
    <r>
      <rPr>
        <b/>
        <sz val="11"/>
        <color rgb="FFFF0000"/>
        <rFont val="Calibri"/>
        <family val="2"/>
        <charset val="162"/>
        <scheme val="minor"/>
      </rPr>
      <t xml:space="preserve">;
FR_1 KURUM BİLGİLERİ ve FR_7 BİLDİRİM FORMATI'nı, Bursa Valiliği Enerji Yönetim Birimi </t>
    </r>
    <r>
      <rPr>
        <b/>
        <sz val="11"/>
        <rFont val="Calibri"/>
        <family val="2"/>
        <charset val="162"/>
        <scheme val="minor"/>
      </rPr>
      <t xml:space="preserve">ile </t>
    </r>
    <r>
      <rPr>
        <b/>
        <sz val="11"/>
        <color rgb="FFFF0000"/>
        <rFont val="Calibri"/>
        <family val="2"/>
        <charset val="162"/>
        <scheme val="minor"/>
      </rPr>
      <t xml:space="preserve">Enerji ve Tabii Kaynaklar Bakanlığı Enerji Verimliliği ve Çevre Dairesi Başkanlığına </t>
    </r>
    <r>
      <rPr>
        <sz val="11"/>
        <rFont val="Calibri"/>
        <family val="2"/>
        <charset val="162"/>
        <scheme val="minor"/>
      </rPr>
      <t>gönderiniz.</t>
    </r>
  </si>
  <si>
    <r>
      <rPr>
        <b/>
        <sz val="11"/>
        <color rgb="FFFF0000"/>
        <rFont val="Calibri"/>
        <family val="2"/>
        <charset val="162"/>
        <scheme val="minor"/>
      </rPr>
      <t>7)</t>
    </r>
    <r>
      <rPr>
        <sz val="11"/>
        <rFont val="Calibri"/>
        <family val="2"/>
        <charset val="162"/>
        <scheme val="minor"/>
      </rPr>
      <t xml:space="preserve"> Bina türüne göre bu başlık değişebilir.
</t>
    </r>
    <r>
      <rPr>
        <b/>
        <sz val="11"/>
        <rFont val="Calibri"/>
        <family val="2"/>
        <charset val="162"/>
        <scheme val="minor"/>
      </rPr>
      <t>1. Hizmet veren ve ziyaretçi sayısının tutulmadığı kurumlar sadece personel sayısını yazar.</t>
    </r>
    <r>
      <rPr>
        <sz val="11"/>
        <rFont val="Calibri"/>
        <family val="2"/>
        <charset val="162"/>
        <scheme val="minor"/>
      </rPr>
      <t xml:space="preserve">
Eğer ziyaretçi sayısı tutuluyor ise o zaman ziyaretçi sayısı ve personel sayısının toplamı yazılır.
</t>
    </r>
    <r>
      <rPr>
        <b/>
        <sz val="11"/>
        <rFont val="Calibri"/>
        <family val="2"/>
        <charset val="162"/>
        <scheme val="minor"/>
      </rPr>
      <t>Örnek:</t>
    </r>
    <r>
      <rPr>
        <sz val="11"/>
        <rFont val="Calibri"/>
        <family val="2"/>
        <charset val="162"/>
        <scheme val="minor"/>
      </rPr>
      <t xml:space="preserve"> A kurumunda çalışan personel sayısı 200, yıllık toplam ziyaretçi sayısı 25.000 olsun. Bu kurumda hizmet verilen </t>
    </r>
    <r>
      <rPr>
        <b/>
        <u/>
        <sz val="11"/>
        <rFont val="Calibri"/>
        <family val="2"/>
        <charset val="162"/>
        <scheme val="minor"/>
      </rPr>
      <t>ziyaretçi sayısı biliniyorsa</t>
    </r>
    <r>
      <rPr>
        <b/>
        <sz val="11"/>
        <rFont val="Calibri"/>
        <family val="2"/>
        <charset val="162"/>
        <scheme val="minor"/>
      </rPr>
      <t>; Aktif Çalışan Sayısı:</t>
    </r>
    <r>
      <rPr>
        <sz val="11"/>
        <rFont val="Calibri"/>
        <family val="2"/>
        <charset val="162"/>
        <scheme val="minor"/>
      </rPr>
      <t xml:space="preserve"> </t>
    </r>
    <r>
      <rPr>
        <b/>
        <sz val="11"/>
        <color rgb="FFFF0000"/>
        <rFont val="Calibri"/>
        <family val="2"/>
        <charset val="162"/>
        <scheme val="minor"/>
      </rPr>
      <t>personel sayısı (200) + ziyaretçi sayısı (25.000)=25.200</t>
    </r>
    <r>
      <rPr>
        <sz val="11"/>
        <rFont val="Calibri"/>
        <family val="2"/>
        <charset val="162"/>
        <scheme val="minor"/>
      </rPr>
      <t xml:space="preserve"> yazılır.
</t>
    </r>
    <r>
      <rPr>
        <b/>
        <sz val="11"/>
        <rFont val="Calibri"/>
        <family val="2"/>
        <charset val="162"/>
        <scheme val="minor"/>
      </rPr>
      <t>2. Okullar, hastaneler, ceza infaz kurumları, askeri kışlalar vb. yerler personel sayısı ile öğrenci/hasta/hükümlü vb. toplamını yazar.</t>
    </r>
    <r>
      <rPr>
        <sz val="11"/>
        <rFont val="Calibri"/>
        <family val="2"/>
        <charset val="162"/>
        <scheme val="minor"/>
      </rPr>
      <t xml:space="preserve">
</t>
    </r>
    <r>
      <rPr>
        <b/>
        <sz val="11"/>
        <rFont val="Calibri"/>
        <family val="2"/>
        <charset val="162"/>
        <scheme val="minor"/>
      </rPr>
      <t>Örnek 1:</t>
    </r>
    <r>
      <rPr>
        <sz val="11"/>
        <rFont val="Calibri"/>
        <family val="2"/>
        <charset val="162"/>
        <scheme val="minor"/>
      </rPr>
      <t xml:space="preserve"> 2020 yılında A Hastanesinin ayakta ve yatarak hasta sayısı toplamı 450.000 ve ortalama çalışan personel sayısı 1.500 olsun. Bu durumda Toplam Aktif Çalışan Sayısı: 451.500 olur.
</t>
    </r>
    <r>
      <rPr>
        <b/>
        <sz val="11"/>
        <rFont val="Calibri"/>
        <family val="2"/>
        <charset val="162"/>
        <scheme val="minor"/>
      </rPr>
      <t>Örnek 2</t>
    </r>
    <r>
      <rPr>
        <sz val="11"/>
        <rFont val="Calibri"/>
        <family val="2"/>
        <charset val="162"/>
        <scheme val="minor"/>
      </rPr>
      <t xml:space="preserve">: B okulunda personel sayısı 75 ve öğrenci sayısı 650 olsun. Toplam Aktif Çalışan Sayısı: 725 olur.
</t>
    </r>
    <r>
      <rPr>
        <b/>
        <sz val="11"/>
        <rFont val="Calibri"/>
        <family val="2"/>
        <charset val="162"/>
        <scheme val="minor"/>
      </rPr>
      <t>Örnek 3</t>
    </r>
    <r>
      <rPr>
        <sz val="11"/>
        <rFont val="Calibri"/>
        <family val="2"/>
        <charset val="162"/>
        <scheme val="minor"/>
      </rPr>
      <t>: ..... E tipi açık ve kapalı ceza infaz kurumunda çalışan personel sayısı 80 ve toplam hükümlü sayısı 1350 olsun. Bu durumda Aktif Çalışan Sayısı: 80 + 1350= 1430 olur.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</si>
</sst>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
    <numFmt numFmtId="166" formatCode="%0.00"/>
    <numFmt numFmtId="167" formatCode="#,##0.00\ &quot;₺&quot;"/>
  </numFmts>
  <fonts count="5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4"/>
      <color theme="1"/>
      <name val="Calibri"/>
      <family val="2"/>
      <charset val="162"/>
      <scheme val="minor"/>
    </font>
    <font>
      <b/>
      <sz val="16"/>
      <color theme="1"/>
      <name val="Calibri"/>
      <family val="2"/>
      <charset val="162"/>
      <scheme val="minor"/>
    </font>
    <font>
      <b/>
      <sz val="20"/>
      <color theme="1"/>
      <name val="Calibri"/>
      <family val="2"/>
      <charset val="162"/>
      <scheme val="minor"/>
    </font>
    <font>
      <sz val="10"/>
      <name val="Times New Roman"/>
      <family val="1"/>
    </font>
    <font>
      <u/>
      <sz val="11"/>
      <color theme="10"/>
      <name val="Calibri"/>
      <family val="2"/>
      <scheme val="minor"/>
    </font>
    <font>
      <b/>
      <sz val="8"/>
      <color theme="1"/>
      <name val="Calibri"/>
      <family val="2"/>
      <charset val="162"/>
      <scheme val="minor"/>
    </font>
    <font>
      <b/>
      <sz val="8"/>
      <color rgb="FFFF0000"/>
      <name val="Calibri"/>
      <family val="2"/>
      <charset val="162"/>
      <scheme val="minor"/>
    </font>
    <font>
      <b/>
      <sz val="11"/>
      <color rgb="FFFF0000"/>
      <name val="Calibri"/>
      <family val="2"/>
      <charset val="162"/>
      <scheme val="minor"/>
    </font>
    <font>
      <b/>
      <sz val="18"/>
      <color theme="1"/>
      <name val="Calibri"/>
      <family val="2"/>
      <charset val="162"/>
      <scheme val="minor"/>
    </font>
    <font>
      <b/>
      <sz val="12"/>
      <color theme="1"/>
      <name val="Calibri"/>
      <family val="2"/>
      <charset val="162"/>
      <scheme val="minor"/>
    </font>
    <font>
      <sz val="12"/>
      <color theme="1"/>
      <name val="Calibri"/>
      <family val="2"/>
      <charset val="162"/>
      <scheme val="minor"/>
    </font>
    <font>
      <sz val="11"/>
      <color rgb="FFFF0000"/>
      <name val="Calibri"/>
      <family val="2"/>
      <charset val="162"/>
      <scheme val="minor"/>
    </font>
    <font>
      <sz val="11"/>
      <name val="Calibri"/>
      <family val="2"/>
      <scheme val="minor"/>
    </font>
    <font>
      <sz val="8"/>
      <color rgb="FFFF0000"/>
      <name val="Calibri"/>
      <family val="2"/>
      <charset val="162"/>
      <scheme val="minor"/>
    </font>
    <font>
      <b/>
      <sz val="10"/>
      <color rgb="FFFF0000"/>
      <name val="Calibri"/>
      <family val="2"/>
      <charset val="162"/>
      <scheme val="minor"/>
    </font>
    <font>
      <sz val="18"/>
      <color rgb="FFFF0000"/>
      <name val="Calibri"/>
      <family val="2"/>
      <scheme val="minor"/>
    </font>
    <font>
      <b/>
      <sz val="26"/>
      <color rgb="FF00B050"/>
      <name val="Calibri"/>
      <family val="2"/>
      <charset val="162"/>
      <scheme val="minor"/>
    </font>
    <font>
      <b/>
      <sz val="24"/>
      <color rgb="FF00B050"/>
      <name val="Calibri"/>
      <family val="2"/>
      <charset val="162"/>
      <scheme val="minor"/>
    </font>
    <font>
      <b/>
      <sz val="10"/>
      <name val="Arial"/>
      <family val="2"/>
    </font>
    <font>
      <sz val="10"/>
      <color indexed="10"/>
      <name val="Times New Roman"/>
      <family val="1"/>
    </font>
    <font>
      <sz val="10"/>
      <color indexed="17"/>
      <name val="Arial"/>
      <family val="2"/>
    </font>
    <font>
      <vertAlign val="superscript"/>
      <sz val="10"/>
      <name val="Times New Roman"/>
      <family val="1"/>
    </font>
    <font>
      <b/>
      <sz val="10"/>
      <color indexed="12"/>
      <name val="Arial"/>
      <family val="2"/>
    </font>
    <font>
      <sz val="10"/>
      <color theme="1"/>
      <name val="Calibri"/>
      <family val="2"/>
      <charset val="162"/>
      <scheme val="minor"/>
    </font>
    <font>
      <sz val="11"/>
      <color rgb="FFFF0000"/>
      <name val="Calibri"/>
      <family val="2"/>
      <scheme val="minor"/>
    </font>
    <font>
      <b/>
      <sz val="11"/>
      <color theme="6" tint="-0.499984740745262"/>
      <name val="Calibri"/>
      <family val="2"/>
      <charset val="162"/>
      <scheme val="minor"/>
    </font>
    <font>
      <b/>
      <sz val="12"/>
      <color rgb="FFFF0000"/>
      <name val="Calibri"/>
      <family val="2"/>
      <charset val="162"/>
      <scheme val="minor"/>
    </font>
    <font>
      <b/>
      <sz val="16"/>
      <color rgb="FFFF0000"/>
      <name val="Calibri"/>
      <family val="2"/>
      <charset val="162"/>
      <scheme val="minor"/>
    </font>
    <font>
      <b/>
      <sz val="9"/>
      <color rgb="FFFF0000"/>
      <name val="Calibri"/>
      <family val="2"/>
      <charset val="162"/>
      <scheme val="minor"/>
    </font>
    <font>
      <sz val="20"/>
      <color rgb="FFFF0000"/>
      <name val="Calibri"/>
      <family val="2"/>
      <charset val="162"/>
      <scheme val="minor"/>
    </font>
    <font>
      <b/>
      <sz val="12"/>
      <name val="Calibri"/>
      <family val="2"/>
      <charset val="162"/>
      <scheme val="minor"/>
    </font>
    <font>
      <sz val="12"/>
      <name val="Calibri"/>
      <family val="2"/>
      <charset val="162"/>
      <scheme val="minor"/>
    </font>
    <font>
      <sz val="11"/>
      <name val="Calibri"/>
      <family val="2"/>
      <charset val="162"/>
      <scheme val="minor"/>
    </font>
    <font>
      <sz val="11"/>
      <color rgb="FF0070C0"/>
      <name val="Calibri"/>
      <family val="2"/>
      <charset val="162"/>
      <scheme val="minor"/>
    </font>
    <font>
      <b/>
      <sz val="11"/>
      <color rgb="FF0070C0"/>
      <name val="Calibri"/>
      <family val="2"/>
      <charset val="162"/>
      <scheme val="minor"/>
    </font>
    <font>
      <b/>
      <u/>
      <sz val="12"/>
      <color rgb="FFFF0000"/>
      <name val="Calibri"/>
      <family val="2"/>
      <charset val="162"/>
      <scheme val="minor"/>
    </font>
    <font>
      <sz val="10"/>
      <color theme="1"/>
      <name val="Calibri"/>
      <family val="2"/>
      <scheme val="minor"/>
    </font>
    <font>
      <b/>
      <sz val="10"/>
      <color theme="1"/>
      <name val="Calibri"/>
      <family val="2"/>
      <charset val="162"/>
      <scheme val="minor"/>
    </font>
    <font>
      <b/>
      <sz val="18"/>
      <color rgb="FFFF0000"/>
      <name val="Calibri"/>
      <family val="2"/>
      <charset val="162"/>
      <scheme val="minor"/>
    </font>
    <font>
      <b/>
      <sz val="11"/>
      <name val="Calibri"/>
      <family val="2"/>
      <charset val="162"/>
      <scheme val="minor"/>
    </font>
    <font>
      <b/>
      <sz val="8"/>
      <color rgb="FFFF0000"/>
      <name val="Calibri"/>
      <family val="2"/>
      <charset val="162"/>
    </font>
    <font>
      <b/>
      <sz val="9"/>
      <color rgb="FFFF0000"/>
      <name val="Calibri"/>
      <family val="2"/>
      <charset val="162"/>
    </font>
    <font>
      <b/>
      <u/>
      <sz val="9"/>
      <color rgb="FFFF0000"/>
      <name val="Calibri"/>
      <family val="2"/>
      <charset val="162"/>
    </font>
    <font>
      <b/>
      <sz val="10.8"/>
      <color rgb="FFFF0000"/>
      <name val="Calibri"/>
      <family val="2"/>
      <charset val="162"/>
    </font>
    <font>
      <b/>
      <sz val="9"/>
      <color rgb="FFFFFF00"/>
      <name val="Calibri"/>
      <family val="2"/>
      <charset val="162"/>
    </font>
    <font>
      <u/>
      <sz val="11"/>
      <name val="Calibri"/>
      <family val="2"/>
      <charset val="162"/>
      <scheme val="minor"/>
    </font>
    <font>
      <b/>
      <sz val="10"/>
      <color rgb="FFFFFF00"/>
      <name val="Calibri"/>
      <family val="2"/>
      <charset val="162"/>
    </font>
    <font>
      <b/>
      <u/>
      <sz val="11"/>
      <name val="Calibri"/>
      <family val="2"/>
      <charset val="162"/>
      <scheme val="minor"/>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s>
  <cellStyleXfs count="2">
    <xf numFmtId="0" fontId="0" fillId="0" borderId="0"/>
    <xf numFmtId="0" fontId="15" fillId="0" borderId="0" applyNumberFormat="0" applyFill="0" applyBorder="0" applyAlignment="0" applyProtection="0"/>
  </cellStyleXfs>
  <cellXfs count="428">
    <xf numFmtId="0" fontId="0" fillId="0" borderId="0" xfId="0"/>
    <xf numFmtId="3" fontId="0" fillId="2" borderId="4" xfId="0" applyNumberFormat="1" applyFill="1" applyBorder="1" applyAlignment="1">
      <alignment horizontal="center" vertical="center"/>
    </xf>
    <xf numFmtId="3" fontId="0" fillId="2" borderId="1" xfId="0" applyNumberForma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0" fillId="0" borderId="0" xfId="0" applyAlignment="1">
      <alignment vertical="center"/>
    </xf>
    <xf numFmtId="0" fontId="0" fillId="6" borderId="1" xfId="0" applyFill="1" applyBorder="1" applyAlignment="1">
      <alignment horizontal="center" vertical="center" wrapText="1"/>
    </xf>
    <xf numFmtId="0" fontId="0" fillId="0" borderId="0" xfId="0" applyAlignment="1">
      <alignment wrapText="1"/>
    </xf>
    <xf numFmtId="0" fontId="14" fillId="0" borderId="0" xfId="0" applyFont="1" applyBorder="1" applyAlignment="1" applyProtection="1">
      <alignment horizontal="left" vertical="top" wrapText="1"/>
    </xf>
    <xf numFmtId="164" fontId="14" fillId="0" borderId="0" xfId="0" applyNumberFormat="1" applyFont="1" applyBorder="1" applyAlignment="1" applyProtection="1">
      <alignment horizontal="left" vertical="top" wrapText="1"/>
    </xf>
    <xf numFmtId="164" fontId="0" fillId="0" borderId="0" xfId="0" applyNumberFormat="1"/>
    <xf numFmtId="0" fontId="0" fillId="0" borderId="0" xfId="0" applyAlignment="1">
      <alignment horizontal="left"/>
    </xf>
    <xf numFmtId="0" fontId="10" fillId="0" borderId="1" xfId="0" applyFont="1" applyBorder="1" applyAlignment="1">
      <alignment horizontal="center" vertical="center"/>
    </xf>
    <xf numFmtId="0" fontId="10" fillId="0" borderId="5" xfId="0" applyFont="1" applyBorder="1" applyAlignment="1">
      <alignment horizontal="center"/>
    </xf>
    <xf numFmtId="0" fontId="10" fillId="0" borderId="5" xfId="0" applyFont="1" applyBorder="1" applyAlignment="1">
      <alignment horizontal="center" vertical="center"/>
    </xf>
    <xf numFmtId="0" fontId="10" fillId="0" borderId="14" xfId="0" applyFont="1" applyBorder="1" applyAlignment="1">
      <alignment horizontal="center"/>
    </xf>
    <xf numFmtId="0" fontId="10" fillId="9" borderId="30" xfId="0" applyFont="1" applyFill="1" applyBorder="1"/>
    <xf numFmtId="0" fontId="10" fillId="9" borderId="31" xfId="0" applyFont="1" applyFill="1" applyBorder="1"/>
    <xf numFmtId="0" fontId="10" fillId="9" borderId="12"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10" fillId="9" borderId="4" xfId="0" applyFont="1" applyFill="1" applyBorder="1" applyAlignment="1">
      <alignment horizontal="left" vertical="center" wrapText="1"/>
    </xf>
    <xf numFmtId="0" fontId="0" fillId="0" borderId="1" xfId="0" applyBorder="1" applyAlignment="1">
      <alignment horizontal="center" vertical="center"/>
    </xf>
    <xf numFmtId="0" fontId="0" fillId="0" borderId="12" xfId="0" applyBorder="1" applyAlignment="1">
      <alignment horizontal="center" vertical="center"/>
    </xf>
    <xf numFmtId="0" fontId="10" fillId="0" borderId="13" xfId="0" applyFont="1" applyBorder="1" applyAlignment="1">
      <alignment horizontal="center"/>
    </xf>
    <xf numFmtId="0" fontId="10" fillId="9" borderId="30" xfId="0" applyFont="1" applyFill="1" applyBorder="1" applyAlignment="1">
      <alignment horizontal="left" vertical="center" wrapText="1"/>
    </xf>
    <xf numFmtId="0" fontId="19" fillId="0" borderId="34" xfId="0" applyFont="1" applyBorder="1" applyAlignment="1">
      <alignment vertical="center" wrapText="1"/>
    </xf>
    <xf numFmtId="0" fontId="19" fillId="0" borderId="35" xfId="0" applyFont="1" applyBorder="1" applyAlignment="1">
      <alignment vertical="center" wrapText="1"/>
    </xf>
    <xf numFmtId="0" fontId="20" fillId="6" borderId="1" xfId="0" applyFont="1" applyFill="1" applyBorder="1" applyAlignment="1">
      <alignment horizontal="center" vertical="center" wrapText="1"/>
    </xf>
    <xf numFmtId="0" fontId="20" fillId="0" borderId="1" xfId="0" applyFont="1" applyBorder="1" applyAlignment="1">
      <alignment horizontal="center" vertical="center"/>
    </xf>
    <xf numFmtId="0" fontId="11" fillId="6" borderId="1" xfId="0" applyFont="1" applyFill="1" applyBorder="1" applyAlignment="1">
      <alignment horizontal="center" vertical="center" wrapText="1"/>
    </xf>
    <xf numFmtId="0" fontId="10" fillId="0" borderId="28" xfId="0" applyFont="1" applyBorder="1" applyAlignment="1">
      <alignment horizontal="center" vertical="center"/>
    </xf>
    <xf numFmtId="0" fontId="0" fillId="0" borderId="0" xfId="0" applyBorder="1"/>
    <xf numFmtId="0" fontId="0" fillId="0" borderId="11" xfId="0" applyBorder="1" applyAlignment="1">
      <alignment vertical="center" wrapText="1"/>
    </xf>
    <xf numFmtId="0" fontId="19" fillId="0" borderId="11" xfId="0" applyFont="1" applyBorder="1" applyAlignment="1">
      <alignment vertical="center" wrapText="1"/>
    </xf>
    <xf numFmtId="4" fontId="0" fillId="2" borderId="1" xfId="0" applyNumberFormat="1" applyFill="1" applyBorder="1" applyAlignment="1">
      <alignment horizontal="center" vertical="center"/>
    </xf>
    <xf numFmtId="0" fontId="0" fillId="6" borderId="30" xfId="0" applyFill="1" applyBorder="1" applyAlignment="1">
      <alignment horizontal="center" vertical="center"/>
    </xf>
    <xf numFmtId="4" fontId="0" fillId="3" borderId="30" xfId="0" applyNumberFormat="1" applyFill="1" applyBorder="1"/>
    <xf numFmtId="4" fontId="0" fillId="7" borderId="30" xfId="0" applyNumberFormat="1" applyFill="1" applyBorder="1"/>
    <xf numFmtId="4" fontId="0" fillId="7" borderId="31" xfId="0" applyNumberFormat="1" applyFill="1" applyBorder="1"/>
    <xf numFmtId="0" fontId="0" fillId="0" borderId="23" xfId="0" applyBorder="1" applyAlignment="1">
      <alignment horizontal="center" vertical="center"/>
    </xf>
    <xf numFmtId="0" fontId="11" fillId="6" borderId="30" xfId="0" applyFont="1" applyFill="1" applyBorder="1" applyAlignment="1">
      <alignment horizontal="center" vertical="center" wrapText="1"/>
    </xf>
    <xf numFmtId="0" fontId="0" fillId="0" borderId="0" xfId="0" applyAlignment="1">
      <alignment vertical="center" wrapText="1"/>
    </xf>
    <xf numFmtId="165" fontId="0" fillId="3" borderId="28" xfId="0" applyNumberFormat="1" applyFill="1" applyBorder="1"/>
    <xf numFmtId="165" fontId="0" fillId="7" borderId="28" xfId="0" applyNumberFormat="1" applyFill="1" applyBorder="1"/>
    <xf numFmtId="165" fontId="0" fillId="7" borderId="15" xfId="0" applyNumberFormat="1" applyFill="1" applyBorder="1"/>
    <xf numFmtId="4" fontId="0" fillId="2" borderId="4" xfId="0" applyNumberFormat="1" applyFill="1" applyBorder="1" applyAlignment="1">
      <alignment horizontal="center" vertical="center"/>
    </xf>
    <xf numFmtId="4" fontId="0" fillId="2" borderId="3" xfId="0" applyNumberFormat="1" applyFill="1" applyBorder="1" applyAlignment="1">
      <alignment horizontal="center" vertical="center"/>
    </xf>
    <xf numFmtId="0" fontId="10" fillId="2" borderId="47"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9" borderId="30" xfId="0" applyFont="1" applyFill="1" applyBorder="1" applyAlignment="1">
      <alignment horizontal="left" vertical="center"/>
    </xf>
    <xf numFmtId="0" fontId="10" fillId="8" borderId="6"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0" fillId="9" borderId="32" xfId="0" applyFont="1" applyFill="1" applyBorder="1" applyAlignment="1">
      <alignment horizontal="center"/>
    </xf>
    <xf numFmtId="0" fontId="10" fillId="9" borderId="30" xfId="0" applyFont="1" applyFill="1" applyBorder="1" applyAlignment="1">
      <alignment horizontal="center"/>
    </xf>
    <xf numFmtId="0" fontId="10" fillId="9" borderId="31" xfId="0" applyFont="1" applyFill="1" applyBorder="1" applyAlignment="1">
      <alignment horizontal="center"/>
    </xf>
    <xf numFmtId="0" fontId="10" fillId="9" borderId="1" xfId="0" applyFont="1" applyFill="1" applyBorder="1" applyAlignment="1">
      <alignment horizontal="center" vertical="center"/>
    </xf>
    <xf numFmtId="0" fontId="10" fillId="9" borderId="45" xfId="0" applyFont="1" applyFill="1" applyBorder="1" applyAlignment="1">
      <alignment horizontal="center" vertical="center"/>
    </xf>
    <xf numFmtId="165" fontId="0" fillId="2" borderId="51" xfId="0" applyNumberFormat="1" applyFill="1" applyBorder="1" applyAlignment="1">
      <alignment horizontal="center" vertical="center"/>
    </xf>
    <xf numFmtId="165" fontId="0" fillId="2" borderId="23" xfId="0" applyNumberFormat="1" applyFill="1" applyBorder="1" applyAlignment="1">
      <alignment horizontal="center" vertical="center"/>
    </xf>
    <xf numFmtId="165" fontId="10" fillId="2" borderId="12" xfId="0" applyNumberFormat="1" applyFont="1" applyFill="1" applyBorder="1" applyAlignment="1">
      <alignment horizontal="center" vertical="center"/>
    </xf>
    <xf numFmtId="4" fontId="0" fillId="3" borderId="1" xfId="0" applyNumberFormat="1" applyFill="1" applyBorder="1" applyAlignment="1" applyProtection="1">
      <alignment horizontal="center" vertical="center"/>
      <protection locked="0"/>
    </xf>
    <xf numFmtId="4" fontId="0" fillId="0" borderId="1" xfId="0" applyNumberFormat="1" applyBorder="1" applyAlignment="1" applyProtection="1">
      <alignment horizontal="center" vertical="center"/>
      <protection locked="0"/>
    </xf>
    <xf numFmtId="4" fontId="0" fillId="0" borderId="12" xfId="0" applyNumberFormat="1" applyBorder="1" applyAlignment="1" applyProtection="1">
      <alignment horizontal="center" vertical="center"/>
      <protection locked="0"/>
    </xf>
    <xf numFmtId="3" fontId="10" fillId="2" borderId="12" xfId="0" applyNumberFormat="1" applyFont="1" applyFill="1" applyBorder="1" applyAlignment="1">
      <alignment horizontal="center" vertical="center"/>
    </xf>
    <xf numFmtId="4" fontId="10" fillId="2" borderId="12" xfId="0" applyNumberFormat="1" applyFont="1" applyFill="1" applyBorder="1" applyAlignment="1">
      <alignment horizontal="center" vertical="center"/>
    </xf>
    <xf numFmtId="165" fontId="23" fillId="2" borderId="2" xfId="0" applyNumberFormat="1" applyFont="1" applyFill="1" applyBorder="1" applyAlignment="1" applyProtection="1">
      <alignment horizontal="center" vertical="center" wrapText="1"/>
      <protection locked="0"/>
    </xf>
    <xf numFmtId="165" fontId="10" fillId="2" borderId="4"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wrapText="1"/>
    </xf>
    <xf numFmtId="0" fontId="8" fillId="0" borderId="1"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4" fontId="0" fillId="0" borderId="54" xfId="0" applyNumberFormat="1" applyBorder="1" applyAlignment="1">
      <alignment horizontal="center" vertical="center"/>
    </xf>
    <xf numFmtId="4" fontId="0" fillId="0" borderId="19" xfId="0" applyNumberFormat="1" applyBorder="1" applyAlignment="1">
      <alignment horizontal="center" vertical="center"/>
    </xf>
    <xf numFmtId="0" fontId="10" fillId="0" borderId="20" xfId="0" applyFont="1" applyBorder="1"/>
    <xf numFmtId="0" fontId="10" fillId="0" borderId="22" xfId="0" applyFont="1" applyBorder="1"/>
    <xf numFmtId="0" fontId="10" fillId="0" borderId="21" xfId="0" applyFont="1" applyBorder="1"/>
    <xf numFmtId="4" fontId="0" fillId="0" borderId="18" xfId="0" applyNumberFormat="1" applyBorder="1" applyAlignment="1">
      <alignment horizontal="center" vertical="center"/>
    </xf>
    <xf numFmtId="4" fontId="0" fillId="0" borderId="0" xfId="0" applyNumberFormat="1" applyBorder="1" applyAlignment="1">
      <alignment horizontal="center" vertical="center"/>
    </xf>
    <xf numFmtId="166" fontId="23" fillId="2" borderId="13" xfId="0" applyNumberFormat="1" applyFont="1" applyFill="1" applyBorder="1" applyAlignment="1">
      <alignment horizontal="center" vertical="center" wrapText="1"/>
    </xf>
    <xf numFmtId="165" fontId="0" fillId="0" borderId="18" xfId="0" applyNumberFormat="1" applyBorder="1" applyAlignment="1">
      <alignment vertical="center"/>
    </xf>
    <xf numFmtId="165" fontId="0" fillId="0" borderId="0" xfId="0" applyNumberFormat="1" applyBorder="1" applyAlignment="1">
      <alignment vertical="center"/>
    </xf>
    <xf numFmtId="0" fontId="10" fillId="0" borderId="21" xfId="0" applyFont="1" applyBorder="1" applyAlignment="1"/>
    <xf numFmtId="0" fontId="0" fillId="0" borderId="54" xfId="0" applyBorder="1"/>
    <xf numFmtId="0" fontId="0" fillId="0" borderId="19" xfId="0" applyBorder="1"/>
    <xf numFmtId="0" fontId="0" fillId="0" borderId="21" xfId="0" applyBorder="1"/>
    <xf numFmtId="0" fontId="0" fillId="0" borderId="22" xfId="0" applyBorder="1"/>
    <xf numFmtId="0" fontId="10" fillId="0" borderId="0" xfId="0" applyFont="1" applyBorder="1" applyAlignment="1">
      <alignment horizontal="center" vertical="center"/>
    </xf>
    <xf numFmtId="4" fontId="0" fillId="0" borderId="0" xfId="0" applyNumberFormat="1" applyAlignment="1">
      <alignment horizontal="center" vertical="center"/>
    </xf>
    <xf numFmtId="0" fontId="10" fillId="0" borderId="0" xfId="0" applyFont="1"/>
    <xf numFmtId="0" fontId="10" fillId="0" borderId="0" xfId="0" applyFont="1" applyFill="1" applyBorder="1" applyAlignment="1">
      <alignment horizontal="center" vertical="center"/>
    </xf>
    <xf numFmtId="0" fontId="10" fillId="0" borderId="0" xfId="0" applyFont="1" applyAlignment="1">
      <alignment horizontal="center" vertical="center"/>
    </xf>
    <xf numFmtId="4" fontId="0" fillId="3" borderId="1" xfId="0" applyNumberFormat="1" applyFill="1" applyBorder="1" applyAlignment="1" applyProtection="1">
      <alignment horizontal="right" vertical="center"/>
      <protection locked="0"/>
    </xf>
    <xf numFmtId="4" fontId="0" fillId="0" borderId="1" xfId="0" applyNumberFormat="1" applyBorder="1" applyAlignment="1" applyProtection="1">
      <alignment horizontal="right" vertical="center"/>
      <protection locked="0"/>
    </xf>
    <xf numFmtId="4" fontId="0" fillId="0" borderId="12" xfId="0" applyNumberFormat="1" applyBorder="1" applyAlignment="1" applyProtection="1">
      <alignment horizontal="right" vertical="center"/>
      <protection locked="0"/>
    </xf>
    <xf numFmtId="0" fontId="0" fillId="0" borderId="0" xfId="0" applyNumberFormat="1" applyAlignment="1">
      <alignment horizontal="center" vertical="center"/>
    </xf>
    <xf numFmtId="4" fontId="0" fillId="0" borderId="0" xfId="0" applyNumberFormat="1"/>
    <xf numFmtId="2" fontId="0" fillId="0" borderId="0" xfId="0" applyNumberFormat="1"/>
    <xf numFmtId="0" fontId="10" fillId="2" borderId="49" xfId="0" applyFont="1" applyFill="1" applyBorder="1" applyAlignment="1">
      <alignment horizontal="center" vertical="center" wrapText="1"/>
    </xf>
    <xf numFmtId="0" fontId="10" fillId="2" borderId="44" xfId="0" applyFont="1" applyFill="1" applyBorder="1" applyAlignment="1">
      <alignment horizontal="center" vertical="center" wrapText="1"/>
    </xf>
    <xf numFmtId="165" fontId="0" fillId="2" borderId="4" xfId="0" applyNumberFormat="1" applyFill="1" applyBorder="1" applyAlignment="1">
      <alignment horizontal="center" vertical="center"/>
    </xf>
    <xf numFmtId="165" fontId="0" fillId="2" borderId="1" xfId="0" applyNumberFormat="1" applyFill="1" applyBorder="1" applyAlignment="1">
      <alignment horizontal="center" vertical="center"/>
    </xf>
    <xf numFmtId="0" fontId="10" fillId="2" borderId="48" xfId="0" applyFont="1" applyFill="1" applyBorder="1" applyAlignment="1">
      <alignment horizontal="center" vertical="center" wrapText="1"/>
    </xf>
    <xf numFmtId="0" fontId="0" fillId="0" borderId="1" xfId="0" applyBorder="1" applyAlignment="1" applyProtection="1">
      <alignment horizontal="left" vertical="center"/>
      <protection locked="0"/>
    </xf>
    <xf numFmtId="0" fontId="8" fillId="0" borderId="5"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165" fontId="10" fillId="2" borderId="41" xfId="0" applyNumberFormat="1" applyFont="1" applyFill="1" applyBorder="1" applyAlignment="1">
      <alignment horizontal="center" vertical="center" wrapText="1"/>
    </xf>
    <xf numFmtId="166" fontId="10" fillId="2" borderId="41" xfId="0" applyNumberFormat="1" applyFont="1" applyFill="1" applyBorder="1" applyAlignment="1">
      <alignment horizontal="center" vertical="center" wrapText="1"/>
    </xf>
    <xf numFmtId="0" fontId="29" fillId="0" borderId="20" xfId="0" applyFont="1" applyBorder="1"/>
    <xf numFmtId="0" fontId="29" fillId="0" borderId="21" xfId="0" applyFont="1" applyBorder="1"/>
    <xf numFmtId="0" fontId="29" fillId="0" borderId="22" xfId="0" applyFont="1" applyBorder="1"/>
    <xf numFmtId="4" fontId="30" fillId="11" borderId="53" xfId="0" applyNumberFormat="1" applyFont="1" applyFill="1" applyBorder="1" applyAlignment="1" applyProtection="1">
      <alignment horizontal="right" vertical="top" wrapText="1"/>
      <protection locked="0"/>
    </xf>
    <xf numFmtId="0" fontId="14" fillId="0" borderId="51" xfId="0" applyFont="1" applyBorder="1" applyAlignment="1" applyProtection="1">
      <alignment horizontal="left" vertical="top" wrapText="1"/>
    </xf>
    <xf numFmtId="0" fontId="35" fillId="0" borderId="0" xfId="0" applyFont="1" applyAlignment="1">
      <alignment horizontal="center" vertical="center"/>
    </xf>
    <xf numFmtId="165" fontId="31" fillId="0" borderId="33" xfId="0" applyNumberFormat="1" applyFont="1" applyBorder="1" applyProtection="1"/>
    <xf numFmtId="0" fontId="27" fillId="0" borderId="0" xfId="0" applyFont="1" applyAlignment="1">
      <alignment horizontal="left" vertical="center"/>
    </xf>
    <xf numFmtId="0" fontId="10" fillId="9" borderId="29" xfId="0" applyFont="1" applyFill="1" applyBorder="1" applyAlignment="1">
      <alignment horizontal="left" vertical="center" wrapText="1"/>
    </xf>
    <xf numFmtId="0" fontId="0" fillId="0" borderId="1"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0" fillId="9" borderId="31" xfId="0" applyFont="1" applyFill="1" applyBorder="1" applyAlignment="1">
      <alignment horizontal="left" vertical="center" wrapText="1"/>
    </xf>
    <xf numFmtId="0" fontId="10" fillId="0" borderId="4" xfId="0" applyFont="1" applyBorder="1" applyAlignment="1">
      <alignment horizontal="center"/>
    </xf>
    <xf numFmtId="0" fontId="10" fillId="0" borderId="4" xfId="0" applyFont="1" applyBorder="1" applyAlignment="1">
      <alignment horizontal="center" vertical="center"/>
    </xf>
    <xf numFmtId="0" fontId="28" fillId="0" borderId="0" xfId="0" applyFont="1" applyAlignment="1">
      <alignment vertical="center"/>
    </xf>
    <xf numFmtId="165" fontId="33" fillId="0" borderId="22" xfId="0" applyNumberFormat="1" applyFont="1" applyBorder="1"/>
    <xf numFmtId="0" fontId="10" fillId="0" borderId="0" xfId="0" applyFont="1" applyBorder="1"/>
    <xf numFmtId="0" fontId="10" fillId="2" borderId="44" xfId="0" applyFont="1" applyFill="1" applyBorder="1" applyAlignment="1">
      <alignment horizontal="center" vertical="center" wrapText="1"/>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7" fillId="0" borderId="23" xfId="0" applyFont="1" applyBorder="1" applyAlignment="1">
      <alignment horizontal="center" vertical="center" wrapText="1"/>
    </xf>
    <xf numFmtId="0" fontId="10" fillId="6" borderId="30" xfId="0" applyFont="1" applyFill="1" applyBorder="1" applyAlignment="1">
      <alignment horizontal="center" vertical="center" wrapText="1"/>
    </xf>
    <xf numFmtId="0" fontId="49" fillId="0" borderId="0" xfId="0" applyFont="1" applyAlignment="1">
      <alignment vertical="center"/>
    </xf>
    <xf numFmtId="0" fontId="10" fillId="2" borderId="45" xfId="0" applyFont="1" applyFill="1" applyBorder="1" applyAlignment="1">
      <alignment horizontal="center" vertical="center"/>
    </xf>
    <xf numFmtId="0" fontId="10" fillId="2" borderId="63" xfId="0" applyFont="1" applyFill="1" applyBorder="1" applyAlignment="1">
      <alignment horizontal="center" vertical="center"/>
    </xf>
    <xf numFmtId="0" fontId="10" fillId="2" borderId="2" xfId="0" applyFont="1" applyFill="1" applyBorder="1" applyAlignment="1">
      <alignment horizontal="center" vertical="center"/>
    </xf>
    <xf numFmtId="3" fontId="0" fillId="0" borderId="12" xfId="0" applyNumberFormat="1" applyBorder="1" applyAlignment="1" applyProtection="1">
      <alignment horizontal="center" vertical="center" wrapText="1"/>
      <protection locked="0"/>
    </xf>
    <xf numFmtId="3" fontId="0" fillId="0" borderId="15" xfId="0" applyNumberFormat="1" applyBorder="1" applyAlignment="1" applyProtection="1">
      <alignment horizontal="center" vertical="center" wrapText="1"/>
      <protection locked="0"/>
    </xf>
    <xf numFmtId="3" fontId="9" fillId="0" borderId="16" xfId="0" applyNumberFormat="1" applyFont="1" applyBorder="1" applyAlignment="1" applyProtection="1">
      <alignment horizontal="center" vertical="center" wrapText="1"/>
      <protection locked="0"/>
    </xf>
    <xf numFmtId="3" fontId="9" fillId="0" borderId="43" xfId="0" applyNumberFormat="1" applyFont="1" applyBorder="1" applyAlignment="1" applyProtection="1">
      <alignment horizontal="center" vertical="center" wrapText="1"/>
      <protection locked="0"/>
    </xf>
    <xf numFmtId="167" fontId="0" fillId="3" borderId="1" xfId="0" applyNumberFormat="1" applyFill="1" applyBorder="1" applyAlignment="1" applyProtection="1">
      <alignment horizontal="right"/>
      <protection locked="0"/>
    </xf>
    <xf numFmtId="167" fontId="0" fillId="0" borderId="1" xfId="0" applyNumberFormat="1" applyBorder="1" applyAlignment="1" applyProtection="1">
      <alignment horizontal="right"/>
      <protection locked="0"/>
    </xf>
    <xf numFmtId="167" fontId="0" fillId="0" borderId="12" xfId="0" applyNumberFormat="1" applyBorder="1" applyAlignment="1" applyProtection="1">
      <alignment horizontal="right"/>
      <protection locked="0"/>
    </xf>
    <xf numFmtId="167" fontId="0" fillId="3" borderId="1" xfId="0" applyNumberFormat="1" applyFill="1" applyBorder="1"/>
    <xf numFmtId="167" fontId="0" fillId="7" borderId="1" xfId="0" applyNumberFormat="1" applyFill="1" applyBorder="1"/>
    <xf numFmtId="167" fontId="0" fillId="7" borderId="12" xfId="0" applyNumberFormat="1" applyFill="1" applyBorder="1"/>
    <xf numFmtId="167" fontId="0" fillId="3" borderId="1" xfId="0" applyNumberFormat="1" applyFill="1" applyBorder="1" applyProtection="1">
      <protection locked="0"/>
    </xf>
    <xf numFmtId="167" fontId="0" fillId="0" borderId="1" xfId="0" applyNumberFormat="1" applyBorder="1" applyProtection="1">
      <protection locked="0"/>
    </xf>
    <xf numFmtId="167" fontId="0" fillId="0" borderId="12" xfId="0" applyNumberFormat="1" applyBorder="1" applyProtection="1">
      <protection locked="0"/>
    </xf>
    <xf numFmtId="167" fontId="0" fillId="3" borderId="28" xfId="0" applyNumberFormat="1" applyFill="1" applyBorder="1"/>
    <xf numFmtId="167" fontId="0" fillId="7" borderId="28" xfId="0" applyNumberFormat="1" applyFill="1" applyBorder="1"/>
    <xf numFmtId="167" fontId="0" fillId="7" borderId="15" xfId="0" applyNumberFormat="1" applyFill="1" applyBorder="1"/>
    <xf numFmtId="0" fontId="10" fillId="9" borderId="42" xfId="0" applyFont="1" applyFill="1" applyBorder="1"/>
    <xf numFmtId="0" fontId="3" fillId="0" borderId="5" xfId="0" applyFont="1" applyBorder="1" applyAlignment="1" applyProtection="1">
      <alignment horizontal="left" vertical="center" wrapText="1"/>
      <protection locked="0"/>
    </xf>
    <xf numFmtId="0" fontId="3" fillId="0" borderId="14" xfId="0" applyFont="1" applyBorder="1" applyAlignment="1" applyProtection="1">
      <alignment horizontal="center" vertical="center" wrapText="1"/>
      <protection locked="0"/>
    </xf>
    <xf numFmtId="0" fontId="0" fillId="3" borderId="1" xfId="0" applyFill="1" applyBorder="1" applyAlignment="1">
      <alignment horizontal="center" vertical="center"/>
    </xf>
    <xf numFmtId="167" fontId="0" fillId="3" borderId="28" xfId="0" applyNumberFormat="1" applyFill="1" applyBorder="1" applyProtection="1">
      <protection locked="0"/>
    </xf>
    <xf numFmtId="167" fontId="0" fillId="0" borderId="28" xfId="0" applyNumberFormat="1" applyBorder="1" applyProtection="1">
      <protection locked="0"/>
    </xf>
    <xf numFmtId="167" fontId="0" fillId="0" borderId="15" xfId="0" applyNumberFormat="1" applyBorder="1" applyProtection="1">
      <protection locked="0"/>
    </xf>
    <xf numFmtId="0" fontId="18" fillId="0" borderId="1" xfId="0" applyFont="1" applyFill="1" applyBorder="1" applyAlignment="1">
      <alignment horizontal="left" vertical="center"/>
    </xf>
    <xf numFmtId="0" fontId="22" fillId="0" borderId="1" xfId="0" applyFont="1" applyFill="1" applyBorder="1" applyAlignment="1">
      <alignment horizontal="left" vertical="center"/>
    </xf>
    <xf numFmtId="0" fontId="0" fillId="0" borderId="0" xfId="0" applyAlignment="1">
      <alignment horizontal="center"/>
    </xf>
    <xf numFmtId="0" fontId="0" fillId="0" borderId="0" xfId="0" applyBorder="1" applyAlignment="1">
      <alignment horizontal="center"/>
    </xf>
    <xf numFmtId="0" fontId="0" fillId="0" borderId="23"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10" fillId="8" borderId="20" xfId="0" applyFont="1" applyFill="1" applyBorder="1" applyAlignment="1">
      <alignment horizontal="center" vertical="center" wrapText="1"/>
    </xf>
    <xf numFmtId="0" fontId="10" fillId="8" borderId="21"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9" borderId="29" xfId="0" applyFont="1" applyFill="1" applyBorder="1" applyAlignment="1">
      <alignment horizontal="left" vertical="center" wrapText="1"/>
    </xf>
    <xf numFmtId="0" fontId="10" fillId="9" borderId="42" xfId="0" applyFont="1" applyFill="1" applyBorder="1" applyAlignment="1">
      <alignment horizontal="left" vertical="center" wrapText="1"/>
    </xf>
    <xf numFmtId="0" fontId="0" fillId="0" borderId="34"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10" fillId="8" borderId="25" xfId="0" applyFont="1" applyFill="1" applyBorder="1" applyAlignment="1">
      <alignment horizontal="center"/>
    </xf>
    <xf numFmtId="0" fontId="10" fillId="8" borderId="26" xfId="0" applyFont="1" applyFill="1" applyBorder="1" applyAlignment="1">
      <alignment horizontal="center"/>
    </xf>
    <xf numFmtId="0" fontId="10" fillId="8" borderId="27" xfId="0" applyFont="1" applyFill="1" applyBorder="1" applyAlignment="1">
      <alignment horizontal="center"/>
    </xf>
    <xf numFmtId="0" fontId="10" fillId="8" borderId="20"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22" xfId="0" applyFont="1" applyFill="1" applyBorder="1" applyAlignment="1">
      <alignment horizontal="center" vertical="center"/>
    </xf>
    <xf numFmtId="0" fontId="10" fillId="8" borderId="18" xfId="0" applyFont="1" applyFill="1" applyBorder="1" applyAlignment="1">
      <alignment horizontal="center" vertical="center" wrapText="1"/>
    </xf>
    <xf numFmtId="0" fontId="15" fillId="0" borderId="23" xfId="1" applyBorder="1" applyAlignment="1">
      <alignment horizontal="left"/>
    </xf>
    <xf numFmtId="0" fontId="15" fillId="0" borderId="36" xfId="1" applyBorder="1" applyAlignment="1">
      <alignment horizontal="left"/>
    </xf>
    <xf numFmtId="0" fontId="0" fillId="0" borderId="1"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0" fillId="9" borderId="32" xfId="0" applyFont="1" applyFill="1" applyBorder="1" applyAlignment="1">
      <alignment horizontal="left" vertical="center" wrapText="1"/>
    </xf>
    <xf numFmtId="0" fontId="10" fillId="9" borderId="31" xfId="0" applyFont="1" applyFill="1" applyBorder="1" applyAlignment="1">
      <alignment horizontal="left" vertical="center" wrapText="1"/>
    </xf>
    <xf numFmtId="0" fontId="2" fillId="0" borderId="1" xfId="0" applyFont="1" applyBorder="1" applyAlignment="1">
      <alignment horizontal="left" vertical="center"/>
    </xf>
    <xf numFmtId="0" fontId="0" fillId="0" borderId="1" xfId="0" applyBorder="1" applyAlignment="1">
      <alignment horizontal="left" vertical="center"/>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10" fillId="9" borderId="16" xfId="0" applyFont="1" applyFill="1" applyBorder="1" applyAlignment="1">
      <alignment horizontal="center" vertical="center"/>
    </xf>
    <xf numFmtId="0" fontId="10" fillId="9" borderId="4" xfId="0" applyFont="1" applyFill="1" applyBorder="1" applyAlignment="1">
      <alignment horizontal="center" vertical="center"/>
    </xf>
    <xf numFmtId="0" fontId="0" fillId="0" borderId="11" xfId="0" applyBorder="1" applyAlignment="1">
      <alignment horizontal="center"/>
    </xf>
    <xf numFmtId="0" fontId="22" fillId="0" borderId="56" xfId="0" applyFont="1" applyBorder="1" applyAlignment="1">
      <alignment horizontal="left" vertical="top" wrapText="1"/>
    </xf>
    <xf numFmtId="0" fontId="22" fillId="0" borderId="57" xfId="0" applyFont="1" applyBorder="1" applyAlignment="1">
      <alignment horizontal="left" vertical="top" wrapText="1"/>
    </xf>
    <xf numFmtId="0" fontId="22" fillId="0" borderId="61" xfId="0" applyFont="1" applyBorder="1" applyAlignment="1">
      <alignment horizontal="left" vertical="top" wrapText="1"/>
    </xf>
    <xf numFmtId="0" fontId="22" fillId="0" borderId="51" xfId="0" applyFont="1" applyBorder="1" applyAlignment="1">
      <alignment horizontal="left" vertical="top" wrapText="1"/>
    </xf>
    <xf numFmtId="0" fontId="22" fillId="0" borderId="0" xfId="0" applyFont="1" applyBorder="1" applyAlignment="1">
      <alignment horizontal="left" vertical="top" wrapText="1"/>
    </xf>
    <xf numFmtId="0" fontId="22" fillId="0" borderId="62" xfId="0" applyFont="1" applyBorder="1" applyAlignment="1">
      <alignment horizontal="left" vertical="top" wrapText="1"/>
    </xf>
    <xf numFmtId="0" fontId="22" fillId="0" borderId="1" xfId="0" applyFont="1" applyBorder="1" applyAlignment="1">
      <alignment horizontal="left" vertical="center" wrapText="1"/>
    </xf>
    <xf numFmtId="0" fontId="22" fillId="0" borderId="1" xfId="0" applyFont="1" applyBorder="1" applyAlignment="1">
      <alignment horizontal="left" vertical="center"/>
    </xf>
    <xf numFmtId="0" fontId="18" fillId="0" borderId="1" xfId="0" applyFont="1" applyBorder="1" applyAlignment="1">
      <alignment horizontal="left"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20" fillId="0" borderId="6" xfId="0" applyFont="1" applyBorder="1" applyAlignment="1">
      <alignment horizontal="center" wrapText="1"/>
    </xf>
    <xf numFmtId="0" fontId="20" fillId="0" borderId="29" xfId="0"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xf>
    <xf numFmtId="0" fontId="0" fillId="3" borderId="30" xfId="0" applyFill="1" applyBorder="1" applyAlignment="1">
      <alignment horizontal="center" vertical="center"/>
    </xf>
    <xf numFmtId="0" fontId="0" fillId="3" borderId="1" xfId="0" applyFill="1" applyBorder="1" applyAlignment="1" applyProtection="1">
      <alignment horizontal="center" vertical="center"/>
      <protection locked="0"/>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10" fillId="0" borderId="4" xfId="0" applyFont="1" applyBorder="1" applyAlignment="1">
      <alignment horizontal="center"/>
    </xf>
    <xf numFmtId="0" fontId="26" fillId="0" borderId="0" xfId="0" applyFont="1" applyAlignment="1">
      <alignment horizontal="left"/>
    </xf>
    <xf numFmtId="0" fontId="27" fillId="0" borderId="0" xfId="0" applyFont="1" applyAlignment="1">
      <alignment horizontal="left" vertical="center"/>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35" xfId="0" applyBorder="1" applyAlignment="1">
      <alignment horizontal="center" vertical="center" wrapText="1"/>
    </xf>
    <xf numFmtId="0" fontId="19" fillId="0" borderId="34" xfId="0" applyFont="1" applyBorder="1" applyAlignment="1">
      <alignment horizontal="center" vertical="center" wrapText="1"/>
    </xf>
    <xf numFmtId="0" fontId="19" fillId="0" borderId="35" xfId="0" applyFont="1" applyBorder="1" applyAlignment="1">
      <alignment horizontal="center" vertical="center" wrapText="1"/>
    </xf>
    <xf numFmtId="0" fontId="0" fillId="0" borderId="27" xfId="0" applyBorder="1" applyAlignment="1">
      <alignment horizontal="center" vertical="center" wrapText="1"/>
    </xf>
    <xf numFmtId="0" fontId="11" fillId="0" borderId="20" xfId="0" applyFont="1" applyBorder="1" applyAlignment="1">
      <alignment horizontal="center" vertical="center"/>
    </xf>
    <xf numFmtId="0" fontId="11" fillId="0" borderId="21" xfId="0" applyFont="1" applyBorder="1" applyAlignment="1">
      <alignment horizontal="center" vertical="center"/>
    </xf>
    <xf numFmtId="0" fontId="11" fillId="0" borderId="44" xfId="0" applyFont="1" applyBorder="1" applyAlignment="1">
      <alignment horizontal="center" vertical="center"/>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9" fillId="0" borderId="17" xfId="0"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0" fillId="10" borderId="32" xfId="0" applyFont="1" applyFill="1" applyBorder="1" applyAlignment="1">
      <alignment horizontal="center"/>
    </xf>
    <xf numFmtId="0" fontId="10" fillId="10" borderId="5" xfId="0" applyFont="1" applyFill="1" applyBorder="1" applyAlignment="1">
      <alignment horizontal="center"/>
    </xf>
    <xf numFmtId="0" fontId="10" fillId="4" borderId="14" xfId="0" applyFont="1" applyFill="1" applyBorder="1" applyAlignment="1">
      <alignment horizontal="center" vertical="center"/>
    </xf>
    <xf numFmtId="0" fontId="10" fillId="4" borderId="28" xfId="0" applyFont="1" applyFill="1" applyBorder="1" applyAlignment="1">
      <alignment horizontal="center" vertical="center"/>
    </xf>
    <xf numFmtId="0" fontId="10" fillId="5" borderId="4" xfId="0" applyFont="1" applyFill="1" applyBorder="1" applyAlignment="1">
      <alignment horizontal="center"/>
    </xf>
    <xf numFmtId="0" fontId="10" fillId="0" borderId="24" xfId="0" applyFont="1" applyBorder="1" applyAlignment="1">
      <alignment horizontal="center"/>
    </xf>
    <xf numFmtId="0" fontId="0" fillId="7" borderId="16" xfId="0" applyFill="1" applyBorder="1" applyAlignment="1" applyProtection="1">
      <alignment horizontal="center" vertical="center"/>
      <protection locked="0"/>
    </xf>
    <xf numFmtId="0" fontId="0" fillId="7" borderId="3" xfId="0" applyFill="1" applyBorder="1" applyAlignment="1" applyProtection="1">
      <alignment horizontal="center" vertical="center"/>
      <protection locked="0"/>
    </xf>
    <xf numFmtId="0" fontId="0" fillId="7" borderId="8" xfId="0" applyFill="1" applyBorder="1" applyAlignment="1" applyProtection="1">
      <alignment horizontal="center" vertical="center"/>
      <protection locked="0"/>
    </xf>
    <xf numFmtId="0" fontId="13" fillId="0" borderId="42" xfId="0" applyFont="1" applyBorder="1" applyAlignment="1">
      <alignment horizontal="center"/>
    </xf>
    <xf numFmtId="0" fontId="13" fillId="0" borderId="16" xfId="0" applyFont="1" applyBorder="1" applyAlignment="1">
      <alignment horizontal="center"/>
    </xf>
    <xf numFmtId="0" fontId="13" fillId="0" borderId="43" xfId="0" applyFont="1" applyBorder="1" applyAlignment="1">
      <alignment horizontal="center"/>
    </xf>
    <xf numFmtId="0" fontId="0" fillId="7" borderId="16"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0" fillId="7" borderId="8" xfId="0" applyFill="1" applyBorder="1" applyAlignment="1" applyProtection="1">
      <alignment horizontal="center" vertical="center" wrapText="1"/>
      <protection locked="0"/>
    </xf>
    <xf numFmtId="0" fontId="20" fillId="0" borderId="10" xfId="0" applyFont="1" applyBorder="1" applyAlignment="1">
      <alignment horizontal="center" vertical="center" wrapText="1"/>
    </xf>
    <xf numFmtId="0" fontId="20" fillId="0" borderId="4" xfId="0" applyFont="1" applyBorder="1" applyAlignment="1">
      <alignment horizontal="center" vertical="center" wrapText="1"/>
    </xf>
    <xf numFmtId="0" fontId="0" fillId="3" borderId="16"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3" borderId="16"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10" fillId="10" borderId="32" xfId="0" applyFont="1" applyFill="1" applyBorder="1" applyAlignment="1">
      <alignment horizontal="center" vertical="center"/>
    </xf>
    <xf numFmtId="0" fontId="10" fillId="10" borderId="5" xfId="0" applyFont="1" applyFill="1" applyBorder="1" applyAlignment="1">
      <alignment horizontal="center" vertical="center"/>
    </xf>
    <xf numFmtId="0" fontId="10" fillId="5" borderId="4" xfId="0" applyFont="1" applyFill="1" applyBorder="1" applyAlignment="1">
      <alignment horizontal="center" vertical="center"/>
    </xf>
    <xf numFmtId="0" fontId="10" fillId="0" borderId="4" xfId="0" applyFont="1" applyBorder="1" applyAlignment="1">
      <alignment horizontal="center" vertical="center"/>
    </xf>
    <xf numFmtId="0" fontId="10" fillId="0" borderId="24" xfId="0" applyFont="1" applyBorder="1" applyAlignment="1">
      <alignment horizontal="center" vertical="center"/>
    </xf>
    <xf numFmtId="0" fontId="20" fillId="0" borderId="6" xfId="0" applyFont="1" applyBorder="1" applyAlignment="1">
      <alignment horizontal="center" vertical="center" wrapText="1"/>
    </xf>
    <xf numFmtId="0" fontId="20" fillId="0" borderId="29" xfId="0" applyFont="1" applyBorder="1" applyAlignment="1">
      <alignment horizontal="center" vertical="center"/>
    </xf>
    <xf numFmtId="0" fontId="20" fillId="0" borderId="3" xfId="0" applyFont="1" applyBorder="1" applyAlignment="1">
      <alignment horizontal="center" vertical="center" wrapText="1"/>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19" fillId="0" borderId="5" xfId="0" applyFont="1" applyBorder="1" applyAlignment="1">
      <alignment horizontal="center" vertical="center" wrapText="1"/>
    </xf>
    <xf numFmtId="0" fontId="0" fillId="0" borderId="32" xfId="0" applyBorder="1" applyAlignment="1">
      <alignment horizontal="center" vertical="center" wrapText="1"/>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44"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0" fillId="3" borderId="16"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0" fillId="3" borderId="4" xfId="0" applyFill="1" applyBorder="1" applyAlignment="1" applyProtection="1">
      <alignment horizontal="center" vertical="center" wrapText="1"/>
    </xf>
    <xf numFmtId="164" fontId="0" fillId="7" borderId="16" xfId="0" applyNumberFormat="1" applyFill="1" applyBorder="1" applyAlignment="1">
      <alignment horizontal="center" vertical="center" wrapText="1"/>
    </xf>
    <xf numFmtId="164" fontId="0" fillId="7" borderId="3" xfId="0" applyNumberFormat="1" applyFill="1" applyBorder="1" applyAlignment="1">
      <alignment horizontal="center" vertical="center" wrapText="1"/>
    </xf>
    <xf numFmtId="164" fontId="0" fillId="7" borderId="8" xfId="0" applyNumberFormat="1" applyFill="1" applyBorder="1" applyAlignment="1">
      <alignment horizontal="center" vertical="center" wrapText="1"/>
    </xf>
    <xf numFmtId="164" fontId="0" fillId="7" borderId="4" xfId="0" applyNumberFormat="1" applyFill="1" applyBorder="1" applyAlignment="1">
      <alignment horizontal="center" vertical="center" wrapText="1"/>
    </xf>
    <xf numFmtId="164" fontId="0" fillId="3" borderId="16" xfId="0" applyNumberFormat="1" applyFill="1" applyBorder="1" applyAlignment="1">
      <alignment horizontal="center" vertical="center" wrapText="1"/>
    </xf>
    <xf numFmtId="164" fontId="0" fillId="3" borderId="3" xfId="0" applyNumberFormat="1" applyFill="1" applyBorder="1" applyAlignment="1">
      <alignment horizontal="center" vertical="center" wrapText="1"/>
    </xf>
    <xf numFmtId="164" fontId="0" fillId="3" borderId="4" xfId="0" applyNumberFormat="1" applyFill="1" applyBorder="1" applyAlignment="1">
      <alignment horizontal="center" vertical="center" wrapText="1"/>
    </xf>
    <xf numFmtId="165" fontId="0" fillId="3" borderId="16" xfId="0" applyNumberFormat="1" applyFill="1" applyBorder="1" applyAlignment="1">
      <alignment horizontal="center" vertical="center" wrapText="1"/>
    </xf>
    <xf numFmtId="165" fontId="0" fillId="3" borderId="3" xfId="0" applyNumberFormat="1" applyFill="1" applyBorder="1" applyAlignment="1">
      <alignment horizontal="center" vertical="center" wrapText="1"/>
    </xf>
    <xf numFmtId="165" fontId="0" fillId="3" borderId="4" xfId="0" applyNumberFormat="1" applyFill="1" applyBorder="1" applyAlignment="1">
      <alignment horizontal="center" vertical="center" wrapText="1"/>
    </xf>
    <xf numFmtId="165" fontId="0" fillId="7" borderId="16" xfId="0" applyNumberFormat="1" applyFill="1" applyBorder="1" applyAlignment="1">
      <alignment horizontal="center" vertical="center" wrapText="1"/>
    </xf>
    <xf numFmtId="165" fontId="0" fillId="7" borderId="3" xfId="0" applyNumberFormat="1" applyFill="1" applyBorder="1" applyAlignment="1">
      <alignment horizontal="center" vertical="center" wrapText="1"/>
    </xf>
    <xf numFmtId="165" fontId="0" fillId="7" borderId="4" xfId="0" applyNumberFormat="1" applyFill="1" applyBorder="1" applyAlignment="1">
      <alignment horizontal="center" vertical="center" wrapText="1"/>
    </xf>
    <xf numFmtId="0" fontId="20" fillId="4" borderId="13" xfId="0" applyFont="1" applyFill="1" applyBorder="1" applyAlignment="1">
      <alignment horizontal="center" vertical="center" wrapText="1"/>
    </xf>
    <xf numFmtId="0" fontId="20" fillId="4" borderId="28" xfId="0" applyFont="1" applyFill="1" applyBorder="1" applyAlignment="1">
      <alignment horizontal="center" vertical="center"/>
    </xf>
    <xf numFmtId="0" fontId="13" fillId="0" borderId="22" xfId="0" applyFont="1" applyBorder="1" applyAlignment="1">
      <alignment horizontal="center" vertical="center"/>
    </xf>
    <xf numFmtId="0" fontId="12" fillId="0" borderId="20" xfId="0"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164" fontId="20" fillId="0" borderId="10" xfId="0" applyNumberFormat="1" applyFont="1" applyBorder="1" applyAlignment="1">
      <alignment horizontal="center" vertical="center" wrapText="1"/>
    </xf>
    <xf numFmtId="164" fontId="20" fillId="0" borderId="4" xfId="0" applyNumberFormat="1" applyFont="1" applyBorder="1" applyAlignment="1">
      <alignment horizontal="center" vertical="center" wrapText="1"/>
    </xf>
    <xf numFmtId="0" fontId="20" fillId="10" borderId="4" xfId="0" applyFont="1" applyFill="1" applyBorder="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164" fontId="0" fillId="3" borderId="16" xfId="0" applyNumberFormat="1" applyFill="1" applyBorder="1" applyAlignment="1">
      <alignment horizontal="center" vertical="center"/>
    </xf>
    <xf numFmtId="164" fontId="0" fillId="3" borderId="3" xfId="0" applyNumberFormat="1" applyFill="1" applyBorder="1" applyAlignment="1">
      <alignment horizontal="center" vertical="center"/>
    </xf>
    <xf numFmtId="164" fontId="0" fillId="3" borderId="4" xfId="0" applyNumberFormat="1" applyFill="1" applyBorder="1" applyAlignment="1">
      <alignment horizontal="center" vertical="center"/>
    </xf>
    <xf numFmtId="164" fontId="0" fillId="7" borderId="16" xfId="0" applyNumberFormat="1" applyFill="1" applyBorder="1" applyAlignment="1">
      <alignment horizontal="center" vertical="center"/>
    </xf>
    <xf numFmtId="164" fontId="0" fillId="7" borderId="3" xfId="0" applyNumberFormat="1" applyFill="1" applyBorder="1" applyAlignment="1">
      <alignment horizontal="center" vertical="center"/>
    </xf>
    <xf numFmtId="164" fontId="0" fillId="7" borderId="4" xfId="0" applyNumberFormat="1" applyFill="1" applyBorder="1" applyAlignment="1">
      <alignment horizontal="center" vertical="center"/>
    </xf>
    <xf numFmtId="0" fontId="0" fillId="0" borderId="16"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164" fontId="0" fillId="7" borderId="8" xfId="0" applyNumberFormat="1" applyFill="1" applyBorder="1" applyAlignment="1">
      <alignment horizontal="center" vertical="center"/>
    </xf>
    <xf numFmtId="0" fontId="0" fillId="0" borderId="8" xfId="0" applyBorder="1" applyAlignment="1" applyProtection="1">
      <alignment horizontal="center" vertical="center" wrapText="1"/>
      <protection locked="0"/>
    </xf>
    <xf numFmtId="0" fontId="20" fillId="0" borderId="9" xfId="0" applyFont="1" applyBorder="1" applyAlignment="1">
      <alignment horizontal="center" vertical="center" wrapText="1"/>
    </xf>
    <xf numFmtId="0" fontId="19" fillId="0" borderId="42" xfId="0" applyFont="1" applyBorder="1" applyAlignment="1">
      <alignment horizontal="center"/>
    </xf>
    <xf numFmtId="0" fontId="19" fillId="0" borderId="16" xfId="0" applyFont="1" applyBorder="1" applyAlignment="1">
      <alignment horizontal="center"/>
    </xf>
    <xf numFmtId="0" fontId="19" fillId="0" borderId="43" xfId="0" applyFont="1" applyBorder="1" applyAlignment="1">
      <alignment horizontal="center"/>
    </xf>
    <xf numFmtId="0" fontId="20" fillId="10" borderId="5" xfId="0" applyFont="1" applyFill="1" applyBorder="1" applyAlignment="1">
      <alignment horizontal="center" vertical="center"/>
    </xf>
    <xf numFmtId="0" fontId="20" fillId="4" borderId="14" xfId="0" applyFont="1" applyFill="1" applyBorder="1" applyAlignment="1">
      <alignment horizontal="center" vertical="center" wrapText="1"/>
    </xf>
    <xf numFmtId="0" fontId="20" fillId="0" borderId="10" xfId="0" applyFont="1" applyBorder="1" applyAlignment="1">
      <alignment horizontal="center" vertical="center"/>
    </xf>
    <xf numFmtId="0" fontId="13" fillId="0" borderId="30" xfId="0" applyFont="1" applyBorder="1" applyAlignment="1">
      <alignment horizontal="center"/>
    </xf>
    <xf numFmtId="0" fontId="13" fillId="0" borderId="1" xfId="0" applyFont="1" applyBorder="1" applyAlignment="1">
      <alignment horizontal="center"/>
    </xf>
    <xf numFmtId="0" fontId="13" fillId="0" borderId="28" xfId="0" applyFont="1" applyBorder="1" applyAlignment="1">
      <alignment horizont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41" xfId="0" applyFont="1" applyBorder="1" applyAlignment="1">
      <alignment horizontal="center" vertical="center"/>
    </xf>
    <xf numFmtId="0" fontId="12" fillId="0" borderId="40" xfId="0" applyFont="1" applyBorder="1" applyAlignment="1">
      <alignment horizontal="center" vertical="center" wrapText="1"/>
    </xf>
    <xf numFmtId="0" fontId="12" fillId="0" borderId="38" xfId="0" applyFont="1" applyBorder="1" applyAlignment="1">
      <alignment horizontal="center" vertical="center"/>
    </xf>
    <xf numFmtId="0" fontId="12" fillId="0" borderId="39" xfId="0" applyFont="1" applyBorder="1" applyAlignment="1">
      <alignment horizontal="center" vertical="center"/>
    </xf>
    <xf numFmtId="0" fontId="10" fillId="10" borderId="14" xfId="0" applyFont="1" applyFill="1" applyBorder="1" applyAlignment="1">
      <alignment horizontal="center" vertical="center"/>
    </xf>
    <xf numFmtId="0" fontId="10" fillId="5"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14" xfId="0" applyFont="1" applyBorder="1" applyAlignment="1">
      <alignment horizontal="center" vertical="center"/>
    </xf>
    <xf numFmtId="0" fontId="0" fillId="3" borderId="1" xfId="0" applyFill="1"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9" fillId="0" borderId="0" xfId="0" applyFont="1" applyAlignment="1">
      <alignment horizontal="center" vertical="center"/>
    </xf>
    <xf numFmtId="0" fontId="40" fillId="0" borderId="0" xfId="0" applyFont="1" applyAlignment="1">
      <alignment horizontal="left"/>
    </xf>
    <xf numFmtId="0" fontId="0" fillId="0" borderId="8" xfId="0" applyBorder="1" applyAlignment="1">
      <alignment horizontal="center" vertical="center"/>
    </xf>
    <xf numFmtId="4" fontId="10" fillId="2" borderId="40" xfId="0" applyNumberFormat="1" applyFont="1" applyFill="1" applyBorder="1" applyAlignment="1">
      <alignment horizontal="center" vertical="center"/>
    </xf>
    <xf numFmtId="4" fontId="10" fillId="2" borderId="41" xfId="0" applyNumberFormat="1" applyFont="1" applyFill="1" applyBorder="1" applyAlignment="1">
      <alignment horizontal="center" vertical="center"/>
    </xf>
    <xf numFmtId="165" fontId="10" fillId="2" borderId="40" xfId="0" applyNumberFormat="1" applyFont="1" applyFill="1" applyBorder="1" applyAlignment="1">
      <alignment horizontal="center" vertical="center"/>
    </xf>
    <xf numFmtId="165" fontId="10" fillId="2" borderId="39" xfId="0" applyNumberFormat="1" applyFont="1" applyFill="1" applyBorder="1" applyAlignment="1">
      <alignment horizontal="center" vertical="center"/>
    </xf>
    <xf numFmtId="0" fontId="0" fillId="0" borderId="52" xfId="0" applyBorder="1" applyAlignment="1">
      <alignment horizontal="center"/>
    </xf>
    <xf numFmtId="0" fontId="0" fillId="0" borderId="54"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0" fillId="0" borderId="17" xfId="0" applyBorder="1" applyAlignment="1">
      <alignment horizontal="center"/>
    </xf>
    <xf numFmtId="49" fontId="20" fillId="0" borderId="0" xfId="0" applyNumberFormat="1" applyFont="1" applyBorder="1" applyAlignment="1">
      <alignment horizontal="center" vertical="top" wrapText="1"/>
    </xf>
    <xf numFmtId="49" fontId="20" fillId="0" borderId="18" xfId="0" applyNumberFormat="1" applyFont="1" applyBorder="1" applyAlignment="1">
      <alignment horizontal="center" vertical="top" wrapText="1"/>
    </xf>
    <xf numFmtId="0" fontId="20" fillId="0" borderId="0" xfId="0" applyFont="1" applyBorder="1" applyAlignment="1">
      <alignment horizontal="center" vertical="center"/>
    </xf>
    <xf numFmtId="49" fontId="20" fillId="0" borderId="0" xfId="0" applyNumberFormat="1" applyFont="1" applyBorder="1" applyAlignment="1">
      <alignment horizontal="center" vertical="center"/>
    </xf>
    <xf numFmtId="4" fontId="0" fillId="2" borderId="62" xfId="0" applyNumberFormat="1" applyFill="1" applyBorder="1" applyAlignment="1">
      <alignment horizontal="center" vertical="center" wrapText="1"/>
    </xf>
    <xf numFmtId="4" fontId="0" fillId="2" borderId="63" xfId="0" applyNumberFormat="1" applyFill="1" applyBorder="1" applyAlignment="1">
      <alignment horizontal="center" vertical="center" wrapText="1"/>
    </xf>
    <xf numFmtId="3" fontId="0" fillId="2" borderId="3"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4" fontId="0" fillId="2" borderId="23" xfId="0" applyNumberFormat="1" applyFill="1" applyBorder="1" applyAlignment="1">
      <alignment horizontal="center" vertical="center"/>
    </xf>
    <xf numFmtId="4" fontId="0" fillId="2" borderId="45" xfId="0" applyNumberFormat="1" applyFill="1" applyBorder="1" applyAlignment="1">
      <alignment horizontal="center" vertical="center"/>
    </xf>
    <xf numFmtId="0" fontId="10" fillId="2" borderId="49" xfId="0" applyFont="1" applyFill="1" applyBorder="1" applyAlignment="1">
      <alignment horizontal="center" vertical="center" wrapText="1"/>
    </xf>
    <xf numFmtId="0" fontId="10" fillId="2" borderId="22" xfId="0" applyFont="1" applyFill="1" applyBorder="1" applyAlignment="1">
      <alignment horizontal="center" vertical="center" wrapText="1"/>
    </xf>
    <xf numFmtId="165" fontId="0" fillId="2" borderId="4" xfId="0" applyNumberFormat="1" applyFill="1" applyBorder="1" applyAlignment="1">
      <alignment horizontal="center" vertical="center"/>
    </xf>
    <xf numFmtId="165" fontId="0" fillId="2" borderId="13" xfId="0" applyNumberFormat="1" applyFill="1" applyBorder="1" applyAlignment="1">
      <alignment horizontal="center" vertical="center"/>
    </xf>
    <xf numFmtId="165" fontId="0" fillId="2" borderId="1" xfId="0" applyNumberFormat="1" applyFill="1" applyBorder="1" applyAlignment="1">
      <alignment horizontal="center" vertical="center"/>
    </xf>
    <xf numFmtId="165" fontId="0" fillId="2" borderId="28" xfId="0" applyNumberFormat="1" applyFill="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22" xfId="0" applyFont="1" applyBorder="1" applyAlignment="1">
      <alignment horizontal="center" vertical="center"/>
    </xf>
    <xf numFmtId="0" fontId="5" fillId="2" borderId="9" xfId="0" applyNumberFormat="1" applyFont="1" applyFill="1" applyBorder="1" applyAlignment="1">
      <alignment horizontal="center" vertical="center" wrapText="1"/>
    </xf>
    <xf numFmtId="0" fontId="5" fillId="2" borderId="6" xfId="0"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165" fontId="0" fillId="2" borderId="3"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0" fontId="10" fillId="0" borderId="21" xfId="0" applyFont="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center" wrapText="1"/>
    </xf>
    <xf numFmtId="165" fontId="23" fillId="2" borderId="3" xfId="0" applyNumberFormat="1" applyFont="1" applyFill="1" applyBorder="1" applyAlignment="1">
      <alignment horizontal="center" vertical="center" wrapText="1"/>
    </xf>
    <xf numFmtId="165" fontId="23" fillId="2" borderId="8"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20" fillId="0" borderId="20" xfId="0" applyFont="1" applyBorder="1" applyAlignment="1">
      <alignment horizontal="left" vertical="center"/>
    </xf>
    <xf numFmtId="0" fontId="20" fillId="0" borderId="21" xfId="0" applyFont="1" applyBorder="1" applyAlignment="1">
      <alignment horizontal="left" vertical="center"/>
    </xf>
    <xf numFmtId="0" fontId="20" fillId="0" borderId="22" xfId="0" applyFont="1" applyBorder="1" applyAlignment="1">
      <alignment horizontal="left" vertical="center"/>
    </xf>
    <xf numFmtId="0" fontId="0" fillId="0" borderId="55"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165" fontId="0" fillId="0" borderId="18" xfId="0" applyNumberFormat="1" applyBorder="1" applyAlignment="1">
      <alignment horizontal="center" vertical="center"/>
    </xf>
    <xf numFmtId="165" fontId="0" fillId="0" borderId="0" xfId="0" applyNumberFormat="1" applyBorder="1" applyAlignment="1">
      <alignment horizontal="center" vertical="center"/>
    </xf>
    <xf numFmtId="0" fontId="0" fillId="0" borderId="0" xfId="0" applyBorder="1" applyAlignment="1">
      <alignment horizontal="center" vertical="center"/>
    </xf>
    <xf numFmtId="0" fontId="4" fillId="2" borderId="7" xfId="0" applyNumberFormat="1" applyFont="1" applyFill="1" applyBorder="1" applyAlignment="1">
      <alignment horizontal="center" vertical="center" wrapText="1"/>
    </xf>
    <xf numFmtId="0" fontId="10" fillId="2" borderId="48" xfId="0" applyFont="1" applyFill="1" applyBorder="1" applyAlignment="1">
      <alignment horizontal="center" vertical="center" wrapText="1"/>
    </xf>
    <xf numFmtId="0" fontId="34" fillId="2" borderId="4" xfId="0" applyFont="1" applyFill="1" applyBorder="1" applyAlignment="1" applyProtection="1">
      <alignment horizontal="left" vertical="center" wrapText="1"/>
      <protection locked="0"/>
    </xf>
    <xf numFmtId="0" fontId="34" fillId="2" borderId="1" xfId="0" applyFont="1" applyFill="1" applyBorder="1" applyAlignment="1" applyProtection="1">
      <alignment horizontal="left" vertical="center" wrapText="1"/>
      <protection locked="0"/>
    </xf>
    <xf numFmtId="0" fontId="10" fillId="2" borderId="12" xfId="0" applyFont="1" applyFill="1" applyBorder="1" applyAlignment="1">
      <alignment horizontal="center"/>
    </xf>
    <xf numFmtId="0" fontId="10" fillId="2" borderId="44" xfId="0" applyFont="1" applyFill="1" applyBorder="1" applyAlignment="1">
      <alignment horizontal="center" vertical="center" wrapText="1"/>
    </xf>
    <xf numFmtId="4" fontId="0" fillId="2" borderId="34" xfId="0" applyNumberFormat="1" applyFill="1" applyBorder="1" applyAlignment="1">
      <alignment horizontal="center" vertical="center"/>
    </xf>
    <xf numFmtId="4" fontId="0" fillId="2" borderId="35" xfId="0" applyNumberFormat="1" applyFill="1" applyBorder="1" applyAlignment="1">
      <alignment horizontal="center" vertical="center"/>
    </xf>
    <xf numFmtId="0" fontId="29" fillId="0" borderId="20" xfId="0" applyFont="1" applyBorder="1" applyAlignment="1">
      <alignment horizontal="center"/>
    </xf>
    <xf numFmtId="0" fontId="29" fillId="0" borderId="21" xfId="0" applyFont="1" applyBorder="1" applyAlignment="1">
      <alignment horizontal="center"/>
    </xf>
    <xf numFmtId="0" fontId="12" fillId="0" borderId="54" xfId="0" applyFont="1" applyBorder="1" applyAlignment="1">
      <alignment horizontal="center" vertical="center" wrapText="1"/>
    </xf>
  </cellXfs>
  <cellStyles count="2">
    <cellStyle name="Köprü" xfId="1" builtinId="8"/>
    <cellStyle name="Normal" xfId="0" builtinId="0"/>
  </cellStyles>
  <dxfs count="2">
    <dxf>
      <font>
        <b/>
        <i val="0"/>
        <color rgb="FFFF0000"/>
      </font>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800" b="0" cap="none" spc="0">
                <a:ln w="0"/>
                <a:solidFill>
                  <a:schemeClr val="tx1"/>
                </a:solidFill>
                <a:effectLst>
                  <a:outerShdw blurRad="38100" dist="19050" dir="2700000" algn="tl" rotWithShape="0">
                    <a:schemeClr val="dk1">
                      <a:alpha val="40000"/>
                    </a:schemeClr>
                  </a:outerShdw>
                </a:effectLst>
              </a:rPr>
              <a:t>YIL</a:t>
            </a:r>
            <a:r>
              <a:rPr lang="tr-TR" sz="1800" b="0" cap="none" spc="0" baseline="0">
                <a:ln w="0"/>
                <a:solidFill>
                  <a:schemeClr val="tx1"/>
                </a:solidFill>
                <a:effectLst>
                  <a:outerShdw blurRad="38100" dist="19050" dir="2700000" algn="tl" rotWithShape="0">
                    <a:schemeClr val="dk1">
                      <a:alpha val="40000"/>
                    </a:schemeClr>
                  </a:outerShdw>
                </a:effectLst>
              </a:rPr>
              <a:t> VE AYLARA GÖRE ELEKTRİK ENERJİSİ TÜKETİMİ (</a:t>
            </a:r>
            <a:r>
              <a:rPr lang="tr-TR" sz="1800" b="1" cap="none" spc="0" baseline="0">
                <a:ln w="0"/>
                <a:solidFill>
                  <a:schemeClr val="tx1"/>
                </a:solidFill>
                <a:effectLst>
                  <a:outerShdw blurRad="38100" dist="19050" dir="2700000" algn="tl" rotWithShape="0">
                    <a:schemeClr val="dk1">
                      <a:alpha val="40000"/>
                    </a:schemeClr>
                  </a:outerShdw>
                </a:effectLst>
              </a:rPr>
              <a:t>kWh</a:t>
            </a:r>
            <a:r>
              <a:rPr lang="tr-TR" sz="1800" b="0" cap="none" spc="0" baseline="0">
                <a:ln w="0"/>
                <a:solidFill>
                  <a:schemeClr val="tx1"/>
                </a:solidFill>
                <a:effectLst>
                  <a:outerShdw blurRad="38100" dist="19050" dir="2700000" algn="tl" rotWithShape="0">
                    <a:schemeClr val="dk1">
                      <a:alpha val="40000"/>
                    </a:schemeClr>
                  </a:outerShdw>
                </a:effectLst>
              </a:rPr>
              <a:t>)</a:t>
            </a:r>
            <a:endParaRPr lang="tr-TR" sz="18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xPr>
        <a:bodyPr rot="0" spcFirstLastPara="1" vertOverflow="ellipsis" vert="horz" wrap="square" anchor="ctr" anchorCtr="1"/>
        <a:lstStyle/>
        <a:p>
          <a:pPr>
            <a:defRPr sz="18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tr-TR"/>
        </a:p>
      </c:txPr>
    </c:title>
    <c:autoTitleDeleted val="0"/>
    <c:plotArea>
      <c:layout/>
      <c:barChart>
        <c:barDir val="col"/>
        <c:grouping val="clustered"/>
        <c:varyColors val="0"/>
        <c:ser>
          <c:idx val="0"/>
          <c:order val="0"/>
          <c:tx>
            <c:strRef>
              <c:f>'FR_2 ELEKTRİK VERİLERİ'!$E$57</c:f>
              <c:strCache>
                <c:ptCount val="1"/>
                <c:pt idx="0">
                  <c:v>OCAK</c:v>
                </c:pt>
              </c:strCache>
            </c:strRef>
          </c:tx>
          <c:spPr>
            <a:solidFill>
              <a:schemeClr val="accent1"/>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VERİLERİ'!$E$58:$E$61</c:f>
              <c:numCache>
                <c:formatCode>#,##0.00</c:formatCode>
                <c:ptCount val="4"/>
                <c:pt idx="0">
                  <c:v>0</c:v>
                </c:pt>
                <c:pt idx="1">
                  <c:v>0</c:v>
                </c:pt>
                <c:pt idx="2">
                  <c:v>0</c:v>
                </c:pt>
                <c:pt idx="3">
                  <c:v>0</c:v>
                </c:pt>
              </c:numCache>
            </c:numRef>
          </c:val>
        </c:ser>
        <c:ser>
          <c:idx val="1"/>
          <c:order val="1"/>
          <c:tx>
            <c:strRef>
              <c:f>'FR_2 ELEKTRİK VERİLERİ'!$F$57</c:f>
              <c:strCache>
                <c:ptCount val="1"/>
                <c:pt idx="0">
                  <c:v>ŞUBAT</c:v>
                </c:pt>
              </c:strCache>
            </c:strRef>
          </c:tx>
          <c:spPr>
            <a:solidFill>
              <a:schemeClr val="accent2"/>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VERİLERİ'!$F$58:$F$61</c:f>
              <c:numCache>
                <c:formatCode>#,##0.00</c:formatCode>
                <c:ptCount val="4"/>
                <c:pt idx="0">
                  <c:v>0</c:v>
                </c:pt>
                <c:pt idx="1">
                  <c:v>0</c:v>
                </c:pt>
                <c:pt idx="2">
                  <c:v>0</c:v>
                </c:pt>
                <c:pt idx="3">
                  <c:v>0</c:v>
                </c:pt>
              </c:numCache>
            </c:numRef>
          </c:val>
        </c:ser>
        <c:ser>
          <c:idx val="2"/>
          <c:order val="2"/>
          <c:tx>
            <c:strRef>
              <c:f>'FR_2 ELEKTRİK VERİLERİ'!$G$57</c:f>
              <c:strCache>
                <c:ptCount val="1"/>
                <c:pt idx="0">
                  <c:v>MART</c:v>
                </c:pt>
              </c:strCache>
            </c:strRef>
          </c:tx>
          <c:spPr>
            <a:solidFill>
              <a:schemeClr val="accent3"/>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VERİLERİ'!$G$58:$G$61</c:f>
              <c:numCache>
                <c:formatCode>#,##0.00</c:formatCode>
                <c:ptCount val="4"/>
                <c:pt idx="0">
                  <c:v>0</c:v>
                </c:pt>
                <c:pt idx="1">
                  <c:v>0</c:v>
                </c:pt>
                <c:pt idx="2">
                  <c:v>0</c:v>
                </c:pt>
                <c:pt idx="3">
                  <c:v>0</c:v>
                </c:pt>
              </c:numCache>
            </c:numRef>
          </c:val>
        </c:ser>
        <c:ser>
          <c:idx val="3"/>
          <c:order val="3"/>
          <c:tx>
            <c:strRef>
              <c:f>'FR_2 ELEKTRİK VERİLERİ'!$H$57</c:f>
              <c:strCache>
                <c:ptCount val="1"/>
                <c:pt idx="0">
                  <c:v>NİSAN</c:v>
                </c:pt>
              </c:strCache>
            </c:strRef>
          </c:tx>
          <c:spPr>
            <a:solidFill>
              <a:schemeClr val="accent4"/>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VERİLERİ'!$H$58:$H$61</c:f>
              <c:numCache>
                <c:formatCode>#,##0.00</c:formatCode>
                <c:ptCount val="4"/>
                <c:pt idx="0">
                  <c:v>0</c:v>
                </c:pt>
                <c:pt idx="1">
                  <c:v>0</c:v>
                </c:pt>
                <c:pt idx="2">
                  <c:v>0</c:v>
                </c:pt>
                <c:pt idx="3">
                  <c:v>0</c:v>
                </c:pt>
              </c:numCache>
            </c:numRef>
          </c:val>
        </c:ser>
        <c:ser>
          <c:idx val="4"/>
          <c:order val="4"/>
          <c:tx>
            <c:strRef>
              <c:f>'FR_2 ELEKTRİK VERİLERİ'!$I$57</c:f>
              <c:strCache>
                <c:ptCount val="1"/>
                <c:pt idx="0">
                  <c:v>MAYIS</c:v>
                </c:pt>
              </c:strCache>
            </c:strRef>
          </c:tx>
          <c:spPr>
            <a:solidFill>
              <a:schemeClr val="accent5"/>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VERİLERİ'!$I$58:$I$61</c:f>
              <c:numCache>
                <c:formatCode>#,##0.00</c:formatCode>
                <c:ptCount val="4"/>
                <c:pt idx="0">
                  <c:v>0</c:v>
                </c:pt>
                <c:pt idx="1">
                  <c:v>0</c:v>
                </c:pt>
                <c:pt idx="2">
                  <c:v>0</c:v>
                </c:pt>
                <c:pt idx="3">
                  <c:v>0</c:v>
                </c:pt>
              </c:numCache>
            </c:numRef>
          </c:val>
        </c:ser>
        <c:ser>
          <c:idx val="5"/>
          <c:order val="5"/>
          <c:tx>
            <c:strRef>
              <c:f>'FR_2 ELEKTRİK VERİLERİ'!$J$57</c:f>
              <c:strCache>
                <c:ptCount val="1"/>
                <c:pt idx="0">
                  <c:v>HAZİRAN</c:v>
                </c:pt>
              </c:strCache>
            </c:strRef>
          </c:tx>
          <c:spPr>
            <a:solidFill>
              <a:schemeClr val="accent6"/>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VERİLERİ'!$J$58:$J$61</c:f>
              <c:numCache>
                <c:formatCode>#,##0.00</c:formatCode>
                <c:ptCount val="4"/>
                <c:pt idx="0">
                  <c:v>0</c:v>
                </c:pt>
                <c:pt idx="1">
                  <c:v>0</c:v>
                </c:pt>
                <c:pt idx="2">
                  <c:v>0</c:v>
                </c:pt>
                <c:pt idx="3">
                  <c:v>0</c:v>
                </c:pt>
              </c:numCache>
            </c:numRef>
          </c:val>
        </c:ser>
        <c:ser>
          <c:idx val="6"/>
          <c:order val="6"/>
          <c:tx>
            <c:strRef>
              <c:f>'FR_2 ELEKTRİK VERİLERİ'!$K$57</c:f>
              <c:strCache>
                <c:ptCount val="1"/>
                <c:pt idx="0">
                  <c:v>TEMMUZ</c:v>
                </c:pt>
              </c:strCache>
            </c:strRef>
          </c:tx>
          <c:spPr>
            <a:solidFill>
              <a:schemeClr val="accent1">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VERİLERİ'!$K$58:$K$61</c:f>
              <c:numCache>
                <c:formatCode>#,##0.00</c:formatCode>
                <c:ptCount val="4"/>
                <c:pt idx="0">
                  <c:v>0</c:v>
                </c:pt>
                <c:pt idx="1">
                  <c:v>0</c:v>
                </c:pt>
                <c:pt idx="2">
                  <c:v>0</c:v>
                </c:pt>
                <c:pt idx="3">
                  <c:v>0</c:v>
                </c:pt>
              </c:numCache>
            </c:numRef>
          </c:val>
        </c:ser>
        <c:ser>
          <c:idx val="7"/>
          <c:order val="7"/>
          <c:tx>
            <c:strRef>
              <c:f>'FR_2 ELEKTRİK VERİLERİ'!$L$57</c:f>
              <c:strCache>
                <c:ptCount val="1"/>
                <c:pt idx="0">
                  <c:v>AĞUSTOS</c:v>
                </c:pt>
              </c:strCache>
            </c:strRef>
          </c:tx>
          <c:spPr>
            <a:solidFill>
              <a:schemeClr val="accent2">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VERİLERİ'!$L$58:$L$61</c:f>
              <c:numCache>
                <c:formatCode>#,##0.00</c:formatCode>
                <c:ptCount val="4"/>
                <c:pt idx="0">
                  <c:v>0</c:v>
                </c:pt>
                <c:pt idx="1">
                  <c:v>0</c:v>
                </c:pt>
                <c:pt idx="2">
                  <c:v>0</c:v>
                </c:pt>
                <c:pt idx="3">
                  <c:v>0</c:v>
                </c:pt>
              </c:numCache>
            </c:numRef>
          </c:val>
        </c:ser>
        <c:ser>
          <c:idx val="8"/>
          <c:order val="8"/>
          <c:tx>
            <c:strRef>
              <c:f>'FR_2 ELEKTRİK VERİLERİ'!$M$57</c:f>
              <c:strCache>
                <c:ptCount val="1"/>
                <c:pt idx="0">
                  <c:v>EYLÜL</c:v>
                </c:pt>
              </c:strCache>
            </c:strRef>
          </c:tx>
          <c:spPr>
            <a:solidFill>
              <a:schemeClr val="accent3">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VERİLERİ'!$M$58:$M$61</c:f>
              <c:numCache>
                <c:formatCode>#,##0.00</c:formatCode>
                <c:ptCount val="4"/>
                <c:pt idx="0">
                  <c:v>0</c:v>
                </c:pt>
                <c:pt idx="1">
                  <c:v>0</c:v>
                </c:pt>
                <c:pt idx="2">
                  <c:v>0</c:v>
                </c:pt>
                <c:pt idx="3">
                  <c:v>0</c:v>
                </c:pt>
              </c:numCache>
            </c:numRef>
          </c:val>
        </c:ser>
        <c:ser>
          <c:idx val="9"/>
          <c:order val="9"/>
          <c:tx>
            <c:strRef>
              <c:f>'FR_2 ELEKTRİK VERİLERİ'!$N$57</c:f>
              <c:strCache>
                <c:ptCount val="1"/>
                <c:pt idx="0">
                  <c:v>EKİM</c:v>
                </c:pt>
              </c:strCache>
            </c:strRef>
          </c:tx>
          <c:spPr>
            <a:solidFill>
              <a:schemeClr val="accent4">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VERİLERİ'!$N$58:$N$61</c:f>
              <c:numCache>
                <c:formatCode>#,##0.00</c:formatCode>
                <c:ptCount val="4"/>
                <c:pt idx="0">
                  <c:v>0</c:v>
                </c:pt>
                <c:pt idx="1">
                  <c:v>0</c:v>
                </c:pt>
                <c:pt idx="2">
                  <c:v>0</c:v>
                </c:pt>
                <c:pt idx="3">
                  <c:v>0</c:v>
                </c:pt>
              </c:numCache>
            </c:numRef>
          </c:val>
        </c:ser>
        <c:ser>
          <c:idx val="10"/>
          <c:order val="10"/>
          <c:tx>
            <c:strRef>
              <c:f>'FR_2 ELEKTRİK VERİLERİ'!$O$57</c:f>
              <c:strCache>
                <c:ptCount val="1"/>
                <c:pt idx="0">
                  <c:v>KASIM</c:v>
                </c:pt>
              </c:strCache>
            </c:strRef>
          </c:tx>
          <c:spPr>
            <a:solidFill>
              <a:schemeClr val="accent5">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VERİLERİ'!$O$58:$O$61</c:f>
              <c:numCache>
                <c:formatCode>#,##0.00</c:formatCode>
                <c:ptCount val="4"/>
                <c:pt idx="0">
                  <c:v>0</c:v>
                </c:pt>
                <c:pt idx="1">
                  <c:v>0</c:v>
                </c:pt>
                <c:pt idx="2">
                  <c:v>0</c:v>
                </c:pt>
                <c:pt idx="3">
                  <c:v>0</c:v>
                </c:pt>
              </c:numCache>
            </c:numRef>
          </c:val>
        </c:ser>
        <c:ser>
          <c:idx val="11"/>
          <c:order val="11"/>
          <c:tx>
            <c:strRef>
              <c:f>'FR_2 ELEKTRİK VERİLERİ'!$P$57</c:f>
              <c:strCache>
                <c:ptCount val="1"/>
                <c:pt idx="0">
                  <c:v>ARALIK</c:v>
                </c:pt>
              </c:strCache>
            </c:strRef>
          </c:tx>
          <c:spPr>
            <a:solidFill>
              <a:schemeClr val="accent6">
                <a:lumMod val="60000"/>
              </a:schemeClr>
            </a:solidFill>
            <a:ln>
              <a:noFill/>
            </a:ln>
            <a:effectLst/>
          </c:spPr>
          <c:invertIfNegative val="0"/>
          <c:cat>
            <c:numRef>
              <c:f>'FR_2 ELEKTRİK VERİLERİ'!$D$58:$D$61</c:f>
              <c:numCache>
                <c:formatCode>General</c:formatCode>
                <c:ptCount val="4"/>
                <c:pt idx="0">
                  <c:v>2017</c:v>
                </c:pt>
                <c:pt idx="1">
                  <c:v>2018</c:v>
                </c:pt>
                <c:pt idx="2">
                  <c:v>2019</c:v>
                </c:pt>
                <c:pt idx="3">
                  <c:v>2020</c:v>
                </c:pt>
              </c:numCache>
            </c:numRef>
          </c:cat>
          <c:val>
            <c:numRef>
              <c:f>'FR_2 ELEKTRİK VERİLERİ'!$P$58:$P$61</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932251792"/>
        <c:axId val="-932246352"/>
      </c:barChart>
      <c:catAx>
        <c:axId val="-932251792"/>
        <c:scaling>
          <c:orientation val="minMax"/>
        </c:scaling>
        <c:delete val="0"/>
        <c:axPos val="b"/>
        <c:majorGridlines>
          <c:spPr>
            <a:ln w="25400" cap="flat" cmpd="sng" algn="ctr">
              <a:solidFill>
                <a:schemeClr val="accent5"/>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932246352"/>
        <c:crosses val="autoZero"/>
        <c:auto val="1"/>
        <c:lblAlgn val="ctr"/>
        <c:lblOffset val="100"/>
        <c:noMultiLvlLbl val="0"/>
      </c:catAx>
      <c:valAx>
        <c:axId val="-93224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1" i="0" u="none" strike="noStrike" kern="1200" baseline="0">
                    <a:solidFill>
                      <a:schemeClr val="tx1"/>
                    </a:solidFill>
                    <a:latin typeface="+mn-lt"/>
                    <a:ea typeface="+mn-ea"/>
                    <a:cs typeface="+mn-cs"/>
                  </a:defRPr>
                </a:pPr>
                <a:r>
                  <a:rPr lang="en-US" sz="1200" b="1">
                    <a:solidFill>
                      <a:schemeClr val="tx1"/>
                    </a:solidFill>
                  </a:rPr>
                  <a:t>kWh</a:t>
                </a:r>
              </a:p>
            </c:rich>
          </c:tx>
          <c:overlay val="0"/>
          <c:spPr>
            <a:noFill/>
            <a:ln>
              <a:noFill/>
            </a:ln>
            <a:effectLst/>
          </c:spPr>
          <c:txPr>
            <a:bodyPr rot="0" spcFirstLastPara="1" vertOverflow="ellipsis" wrap="square" anchor="ctr" anchorCtr="1"/>
            <a:lstStyle/>
            <a:p>
              <a:pPr>
                <a:defRPr sz="1200" b="1" i="0" u="none" strike="noStrike" kern="1200" baseline="0">
                  <a:solidFill>
                    <a:schemeClr val="tx1"/>
                  </a:solidFill>
                  <a:latin typeface="+mn-lt"/>
                  <a:ea typeface="+mn-ea"/>
                  <a:cs typeface="+mn-cs"/>
                </a:defRPr>
              </a:pPr>
              <a:endParaRPr lang="tr-T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93225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YAKIT</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tr-TR"/>
        </a:p>
      </c:txPr>
    </c:title>
    <c:autoTitleDeleted val="0"/>
    <c:plotArea>
      <c:layout/>
      <c:barChart>
        <c:barDir val="col"/>
        <c:grouping val="clustered"/>
        <c:varyColors val="0"/>
        <c:ser>
          <c:idx val="0"/>
          <c:order val="0"/>
          <c:tx>
            <c:strRef>
              <c:f>'FR_7 BİLDİRİM FORMATI'!$M$32</c:f>
              <c:strCache>
                <c:ptCount val="1"/>
                <c:pt idx="0">
                  <c:v>YAKIT TÜKETİMİ (TEP)</c:v>
                </c:pt>
              </c:strCache>
            </c:strRef>
          </c:tx>
          <c:spPr>
            <a:solidFill>
              <a:schemeClr val="accent6">
                <a:lumMod val="75000"/>
              </a:schemeClr>
            </a:solidFill>
            <a:ln>
              <a:noFill/>
            </a:ln>
            <a:effectLst/>
          </c:spPr>
          <c:invertIfNegative val="0"/>
          <c:dPt>
            <c:idx val="3"/>
            <c:invertIfNegative val="0"/>
            <c:bubble3D val="0"/>
            <c:spPr>
              <a:solidFill>
                <a:srgbClr val="FF0000"/>
              </a:solidFill>
              <a:ln>
                <a:noFill/>
              </a:ln>
              <a:effectLst/>
            </c:spPr>
          </c:dPt>
          <c:cat>
            <c:numRef>
              <c:f>'FR_7 BİLDİRİM FORMATI'!$L$33:$L$36</c:f>
              <c:numCache>
                <c:formatCode>General</c:formatCode>
                <c:ptCount val="4"/>
                <c:pt idx="0">
                  <c:v>2017</c:v>
                </c:pt>
                <c:pt idx="1">
                  <c:v>2018</c:v>
                </c:pt>
                <c:pt idx="2">
                  <c:v>2019</c:v>
                </c:pt>
                <c:pt idx="3">
                  <c:v>2020</c:v>
                </c:pt>
              </c:numCache>
            </c:numRef>
          </c:cat>
          <c:val>
            <c:numRef>
              <c:f>'FR_7 BİLDİRİM FORMATI'!$M$33:$M$36</c:f>
              <c:numCache>
                <c:formatCode>#,##0.000</c:formatCode>
                <c:ptCount val="4"/>
                <c:pt idx="0">
                  <c:v>0</c:v>
                </c:pt>
                <c:pt idx="1">
                  <c:v>0</c:v>
                </c:pt>
                <c:pt idx="2">
                  <c:v>0</c:v>
                </c:pt>
                <c:pt idx="3">
                  <c:v>0</c:v>
                </c:pt>
              </c:numCache>
            </c:numRef>
          </c:val>
        </c:ser>
        <c:ser>
          <c:idx val="1"/>
          <c:order val="1"/>
          <c:tx>
            <c:strRef>
              <c:f>'FR_7 BİLDİRİM FORMATI'!$N$32</c:f>
              <c:strCache>
                <c:ptCount val="1"/>
              </c:strCache>
            </c:strRef>
          </c:tx>
          <c:spPr>
            <a:solidFill>
              <a:schemeClr val="accent2"/>
            </a:solidFill>
            <a:ln>
              <a:noFill/>
            </a:ln>
            <a:effectLst/>
          </c:spPr>
          <c:invertIfNegative val="0"/>
          <c:cat>
            <c:numRef>
              <c:f>'FR_7 BİLDİRİM FORMATI'!$L$33:$L$36</c:f>
              <c:numCache>
                <c:formatCode>General</c:formatCode>
                <c:ptCount val="4"/>
                <c:pt idx="0">
                  <c:v>2017</c:v>
                </c:pt>
                <c:pt idx="1">
                  <c:v>2018</c:v>
                </c:pt>
                <c:pt idx="2">
                  <c:v>2019</c:v>
                </c:pt>
                <c:pt idx="3">
                  <c:v>2020</c:v>
                </c:pt>
              </c:numCache>
            </c:numRef>
          </c:cat>
          <c:val>
            <c:numRef>
              <c:f>'FR_7 BİLDİRİM FORMATI'!$N$33:$N$36</c:f>
              <c:numCache>
                <c:formatCode>General</c:formatCode>
                <c:ptCount val="4"/>
              </c:numCache>
            </c:numRef>
          </c:val>
        </c:ser>
        <c:dLbls>
          <c:showLegendKey val="0"/>
          <c:showVal val="0"/>
          <c:showCatName val="0"/>
          <c:showSerName val="0"/>
          <c:showPercent val="0"/>
          <c:showBubbleSize val="0"/>
        </c:dLbls>
        <c:gapWidth val="219"/>
        <c:overlap val="-27"/>
        <c:axId val="-853593968"/>
        <c:axId val="-853585264"/>
      </c:barChart>
      <c:catAx>
        <c:axId val="-85359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853585264"/>
        <c:crosses val="autoZero"/>
        <c:auto val="1"/>
        <c:lblAlgn val="ctr"/>
        <c:lblOffset val="100"/>
        <c:noMultiLvlLbl val="0"/>
      </c:catAx>
      <c:valAx>
        <c:axId val="-85358526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853593968"/>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2000" b="0" cap="none" spc="0">
                <a:ln w="0"/>
                <a:solidFill>
                  <a:schemeClr val="tx1"/>
                </a:solidFill>
                <a:effectLst>
                  <a:outerShdw blurRad="38100" dist="19050" dir="2700000" algn="tl" rotWithShape="0">
                    <a:schemeClr val="dk1">
                      <a:alpha val="40000"/>
                    </a:schemeClr>
                  </a:outerShdw>
                </a:effectLst>
              </a:rPr>
              <a:t>YIL</a:t>
            </a:r>
            <a:r>
              <a:rPr lang="tr-TR" sz="2000" b="0" cap="none" spc="0" baseline="0">
                <a:ln w="0"/>
                <a:solidFill>
                  <a:schemeClr val="tx1"/>
                </a:solidFill>
                <a:effectLst>
                  <a:outerShdw blurRad="38100" dist="19050" dir="2700000" algn="tl" rotWithShape="0">
                    <a:schemeClr val="dk1">
                      <a:alpha val="40000"/>
                    </a:schemeClr>
                  </a:outerShdw>
                </a:effectLst>
              </a:rPr>
              <a:t> VE AYLARA GÖRE DOĞALGAZ TÜKETİMLERİ (</a:t>
            </a:r>
            <a:r>
              <a:rPr lang="tr-TR" sz="2000" b="1" cap="none" spc="0" baseline="0">
                <a:ln w="0"/>
                <a:solidFill>
                  <a:schemeClr val="tx1"/>
                </a:solidFill>
                <a:effectLst>
                  <a:outerShdw blurRad="38100" dist="19050" dir="2700000" algn="tl" rotWithShape="0">
                    <a:schemeClr val="dk1">
                      <a:alpha val="40000"/>
                    </a:schemeClr>
                  </a:outerShdw>
                </a:effectLst>
              </a:rPr>
              <a:t>m³</a:t>
            </a:r>
            <a:r>
              <a:rPr lang="tr-TR" sz="2000" b="0" cap="none" spc="0" baseline="0">
                <a:ln w="0"/>
                <a:solidFill>
                  <a:schemeClr val="tx1"/>
                </a:solidFill>
                <a:effectLst>
                  <a:outerShdw blurRad="38100" dist="19050" dir="2700000" algn="tl" rotWithShape="0">
                    <a:schemeClr val="dk1">
                      <a:alpha val="40000"/>
                    </a:schemeClr>
                  </a:outerShdw>
                </a:effectLst>
              </a:rPr>
              <a:t>)</a:t>
            </a:r>
            <a:endParaRPr lang="tr-TR" sz="20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xPr>
        <a:bodyPr rot="0" spcFirstLastPara="1" vertOverflow="ellipsis" vert="horz" wrap="square" anchor="ctr" anchorCtr="1"/>
        <a:lstStyle/>
        <a:p>
          <a:pPr>
            <a:defRPr sz="20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tr-TR"/>
        </a:p>
      </c:txPr>
    </c:title>
    <c:autoTitleDeleted val="0"/>
    <c:plotArea>
      <c:layout/>
      <c:barChart>
        <c:barDir val="col"/>
        <c:grouping val="clustered"/>
        <c:varyColors val="0"/>
        <c:ser>
          <c:idx val="0"/>
          <c:order val="0"/>
          <c:tx>
            <c:strRef>
              <c:f>'FR_3 DOĞALGAZ VERİLERİ'!$G$55</c:f>
              <c:strCache>
                <c:ptCount val="1"/>
                <c:pt idx="0">
                  <c:v>OCAK</c:v>
                </c:pt>
              </c:strCache>
            </c:strRef>
          </c:tx>
          <c:spPr>
            <a:solidFill>
              <a:schemeClr val="accent1"/>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VERİLERİ'!$G$56:$G$59</c:f>
              <c:numCache>
                <c:formatCode>General</c:formatCode>
                <c:ptCount val="4"/>
                <c:pt idx="0">
                  <c:v>0</c:v>
                </c:pt>
                <c:pt idx="1">
                  <c:v>0</c:v>
                </c:pt>
                <c:pt idx="2">
                  <c:v>0</c:v>
                </c:pt>
                <c:pt idx="3">
                  <c:v>0</c:v>
                </c:pt>
              </c:numCache>
            </c:numRef>
          </c:val>
        </c:ser>
        <c:ser>
          <c:idx val="1"/>
          <c:order val="1"/>
          <c:tx>
            <c:strRef>
              <c:f>'FR_3 DOĞALGAZ VERİLERİ'!$H$55</c:f>
              <c:strCache>
                <c:ptCount val="1"/>
                <c:pt idx="0">
                  <c:v>ŞUBAT</c:v>
                </c:pt>
              </c:strCache>
            </c:strRef>
          </c:tx>
          <c:spPr>
            <a:solidFill>
              <a:schemeClr val="accent2"/>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VERİLERİ'!$H$56:$H$59</c:f>
              <c:numCache>
                <c:formatCode>General</c:formatCode>
                <c:ptCount val="4"/>
                <c:pt idx="0">
                  <c:v>0</c:v>
                </c:pt>
                <c:pt idx="1">
                  <c:v>0</c:v>
                </c:pt>
                <c:pt idx="2">
                  <c:v>0</c:v>
                </c:pt>
                <c:pt idx="3">
                  <c:v>0</c:v>
                </c:pt>
              </c:numCache>
            </c:numRef>
          </c:val>
        </c:ser>
        <c:ser>
          <c:idx val="2"/>
          <c:order val="2"/>
          <c:tx>
            <c:strRef>
              <c:f>'FR_3 DOĞALGAZ VERİLERİ'!$I$55</c:f>
              <c:strCache>
                <c:ptCount val="1"/>
                <c:pt idx="0">
                  <c:v>MART</c:v>
                </c:pt>
              </c:strCache>
            </c:strRef>
          </c:tx>
          <c:spPr>
            <a:solidFill>
              <a:schemeClr val="accent3"/>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VERİLERİ'!$I$56:$I$59</c:f>
              <c:numCache>
                <c:formatCode>General</c:formatCode>
                <c:ptCount val="4"/>
                <c:pt idx="0">
                  <c:v>0</c:v>
                </c:pt>
                <c:pt idx="1">
                  <c:v>0</c:v>
                </c:pt>
                <c:pt idx="2">
                  <c:v>0</c:v>
                </c:pt>
                <c:pt idx="3">
                  <c:v>0</c:v>
                </c:pt>
              </c:numCache>
            </c:numRef>
          </c:val>
        </c:ser>
        <c:ser>
          <c:idx val="3"/>
          <c:order val="3"/>
          <c:tx>
            <c:strRef>
              <c:f>'FR_3 DOĞALGAZ VERİLERİ'!$J$55</c:f>
              <c:strCache>
                <c:ptCount val="1"/>
                <c:pt idx="0">
                  <c:v>NİSAN</c:v>
                </c:pt>
              </c:strCache>
            </c:strRef>
          </c:tx>
          <c:spPr>
            <a:solidFill>
              <a:schemeClr val="accent4"/>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VERİLERİ'!$J$56:$J$59</c:f>
              <c:numCache>
                <c:formatCode>General</c:formatCode>
                <c:ptCount val="4"/>
                <c:pt idx="0">
                  <c:v>0</c:v>
                </c:pt>
                <c:pt idx="1">
                  <c:v>0</c:v>
                </c:pt>
                <c:pt idx="2">
                  <c:v>0</c:v>
                </c:pt>
                <c:pt idx="3">
                  <c:v>0</c:v>
                </c:pt>
              </c:numCache>
            </c:numRef>
          </c:val>
        </c:ser>
        <c:ser>
          <c:idx val="4"/>
          <c:order val="4"/>
          <c:tx>
            <c:strRef>
              <c:f>'FR_3 DOĞALGAZ VERİLERİ'!$K$55</c:f>
              <c:strCache>
                <c:ptCount val="1"/>
                <c:pt idx="0">
                  <c:v>MAYIS</c:v>
                </c:pt>
              </c:strCache>
            </c:strRef>
          </c:tx>
          <c:spPr>
            <a:solidFill>
              <a:schemeClr val="accent5"/>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VERİLERİ'!$K$56:$K$59</c:f>
              <c:numCache>
                <c:formatCode>General</c:formatCode>
                <c:ptCount val="4"/>
                <c:pt idx="0">
                  <c:v>0</c:v>
                </c:pt>
                <c:pt idx="1">
                  <c:v>0</c:v>
                </c:pt>
                <c:pt idx="2">
                  <c:v>0</c:v>
                </c:pt>
                <c:pt idx="3">
                  <c:v>0</c:v>
                </c:pt>
              </c:numCache>
            </c:numRef>
          </c:val>
        </c:ser>
        <c:ser>
          <c:idx val="5"/>
          <c:order val="5"/>
          <c:tx>
            <c:strRef>
              <c:f>'FR_3 DOĞALGAZ VERİLERİ'!$L$55</c:f>
              <c:strCache>
                <c:ptCount val="1"/>
                <c:pt idx="0">
                  <c:v>HAZİRAN</c:v>
                </c:pt>
              </c:strCache>
            </c:strRef>
          </c:tx>
          <c:spPr>
            <a:solidFill>
              <a:schemeClr val="accent6"/>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VERİLERİ'!$L$56:$L$59</c:f>
              <c:numCache>
                <c:formatCode>General</c:formatCode>
                <c:ptCount val="4"/>
                <c:pt idx="0">
                  <c:v>0</c:v>
                </c:pt>
                <c:pt idx="1">
                  <c:v>0</c:v>
                </c:pt>
                <c:pt idx="2">
                  <c:v>0</c:v>
                </c:pt>
                <c:pt idx="3">
                  <c:v>0</c:v>
                </c:pt>
              </c:numCache>
            </c:numRef>
          </c:val>
        </c:ser>
        <c:ser>
          <c:idx val="6"/>
          <c:order val="6"/>
          <c:tx>
            <c:strRef>
              <c:f>'FR_3 DOĞALGAZ VERİLERİ'!$M$55</c:f>
              <c:strCache>
                <c:ptCount val="1"/>
                <c:pt idx="0">
                  <c:v>TEMMUZ</c:v>
                </c:pt>
              </c:strCache>
            </c:strRef>
          </c:tx>
          <c:spPr>
            <a:solidFill>
              <a:schemeClr val="accent1">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VERİLERİ'!$M$56:$M$59</c:f>
              <c:numCache>
                <c:formatCode>General</c:formatCode>
                <c:ptCount val="4"/>
                <c:pt idx="0">
                  <c:v>0</c:v>
                </c:pt>
                <c:pt idx="1">
                  <c:v>0</c:v>
                </c:pt>
                <c:pt idx="2">
                  <c:v>0</c:v>
                </c:pt>
                <c:pt idx="3">
                  <c:v>0</c:v>
                </c:pt>
              </c:numCache>
            </c:numRef>
          </c:val>
        </c:ser>
        <c:ser>
          <c:idx val="7"/>
          <c:order val="7"/>
          <c:tx>
            <c:strRef>
              <c:f>'FR_3 DOĞALGAZ VERİLERİ'!$N$55</c:f>
              <c:strCache>
                <c:ptCount val="1"/>
                <c:pt idx="0">
                  <c:v>AĞUSTOS</c:v>
                </c:pt>
              </c:strCache>
            </c:strRef>
          </c:tx>
          <c:spPr>
            <a:solidFill>
              <a:schemeClr val="accent2">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VERİLERİ'!$N$56:$N$59</c:f>
              <c:numCache>
                <c:formatCode>General</c:formatCode>
                <c:ptCount val="4"/>
                <c:pt idx="0">
                  <c:v>0</c:v>
                </c:pt>
                <c:pt idx="1">
                  <c:v>0</c:v>
                </c:pt>
                <c:pt idx="2">
                  <c:v>0</c:v>
                </c:pt>
                <c:pt idx="3">
                  <c:v>0</c:v>
                </c:pt>
              </c:numCache>
            </c:numRef>
          </c:val>
        </c:ser>
        <c:ser>
          <c:idx val="8"/>
          <c:order val="8"/>
          <c:tx>
            <c:strRef>
              <c:f>'FR_3 DOĞALGAZ VERİLERİ'!$O$55</c:f>
              <c:strCache>
                <c:ptCount val="1"/>
                <c:pt idx="0">
                  <c:v>EYLÜL</c:v>
                </c:pt>
              </c:strCache>
            </c:strRef>
          </c:tx>
          <c:spPr>
            <a:solidFill>
              <a:schemeClr val="accent3">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VERİLERİ'!$O$56:$O$59</c:f>
              <c:numCache>
                <c:formatCode>General</c:formatCode>
                <c:ptCount val="4"/>
                <c:pt idx="0">
                  <c:v>0</c:v>
                </c:pt>
                <c:pt idx="1">
                  <c:v>0</c:v>
                </c:pt>
                <c:pt idx="2">
                  <c:v>0</c:v>
                </c:pt>
                <c:pt idx="3">
                  <c:v>0</c:v>
                </c:pt>
              </c:numCache>
            </c:numRef>
          </c:val>
        </c:ser>
        <c:ser>
          <c:idx val="9"/>
          <c:order val="9"/>
          <c:tx>
            <c:strRef>
              <c:f>'FR_3 DOĞALGAZ VERİLERİ'!$P$55</c:f>
              <c:strCache>
                <c:ptCount val="1"/>
                <c:pt idx="0">
                  <c:v>EKİM</c:v>
                </c:pt>
              </c:strCache>
            </c:strRef>
          </c:tx>
          <c:spPr>
            <a:solidFill>
              <a:schemeClr val="accent4">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VERİLERİ'!$P$56:$P$59</c:f>
              <c:numCache>
                <c:formatCode>General</c:formatCode>
                <c:ptCount val="4"/>
                <c:pt idx="0">
                  <c:v>0</c:v>
                </c:pt>
                <c:pt idx="1">
                  <c:v>0</c:v>
                </c:pt>
                <c:pt idx="2">
                  <c:v>0</c:v>
                </c:pt>
                <c:pt idx="3">
                  <c:v>0</c:v>
                </c:pt>
              </c:numCache>
            </c:numRef>
          </c:val>
        </c:ser>
        <c:ser>
          <c:idx val="10"/>
          <c:order val="10"/>
          <c:tx>
            <c:strRef>
              <c:f>'FR_3 DOĞALGAZ VERİLERİ'!$Q$55</c:f>
              <c:strCache>
                <c:ptCount val="1"/>
                <c:pt idx="0">
                  <c:v>KASIM</c:v>
                </c:pt>
              </c:strCache>
            </c:strRef>
          </c:tx>
          <c:spPr>
            <a:solidFill>
              <a:schemeClr val="accent5">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VERİLERİ'!$Q$56:$Q$59</c:f>
              <c:numCache>
                <c:formatCode>General</c:formatCode>
                <c:ptCount val="4"/>
                <c:pt idx="0">
                  <c:v>0</c:v>
                </c:pt>
                <c:pt idx="1">
                  <c:v>0</c:v>
                </c:pt>
                <c:pt idx="2">
                  <c:v>0</c:v>
                </c:pt>
                <c:pt idx="3">
                  <c:v>0</c:v>
                </c:pt>
              </c:numCache>
            </c:numRef>
          </c:val>
        </c:ser>
        <c:ser>
          <c:idx val="11"/>
          <c:order val="11"/>
          <c:tx>
            <c:strRef>
              <c:f>'FR_3 DOĞALGAZ VERİLERİ'!$R$55</c:f>
              <c:strCache>
                <c:ptCount val="1"/>
                <c:pt idx="0">
                  <c:v>ARALIK</c:v>
                </c:pt>
              </c:strCache>
            </c:strRef>
          </c:tx>
          <c:spPr>
            <a:solidFill>
              <a:schemeClr val="accent6">
                <a:lumMod val="60000"/>
              </a:schemeClr>
            </a:solidFill>
            <a:ln>
              <a:noFill/>
            </a:ln>
            <a:effectLst/>
          </c:spPr>
          <c:invertIfNegative val="0"/>
          <c:cat>
            <c:numRef>
              <c:f>'FR_3 DOĞALGAZ VERİLERİ'!$F$56:$F$59</c:f>
              <c:numCache>
                <c:formatCode>General</c:formatCode>
                <c:ptCount val="4"/>
                <c:pt idx="0">
                  <c:v>2017</c:v>
                </c:pt>
                <c:pt idx="1">
                  <c:v>2018</c:v>
                </c:pt>
                <c:pt idx="2">
                  <c:v>2019</c:v>
                </c:pt>
                <c:pt idx="3">
                  <c:v>2020</c:v>
                </c:pt>
              </c:numCache>
            </c:numRef>
          </c:cat>
          <c:val>
            <c:numRef>
              <c:f>'FR_3 DOĞALGAZ VERİLERİ'!$R$56:$R$59</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1109737744"/>
        <c:axId val="-1109734480"/>
      </c:barChart>
      <c:catAx>
        <c:axId val="-1109737744"/>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109734480"/>
        <c:crosses val="autoZero"/>
        <c:auto val="1"/>
        <c:lblAlgn val="ctr"/>
        <c:lblOffset val="100"/>
        <c:noMultiLvlLbl val="0"/>
      </c:catAx>
      <c:valAx>
        <c:axId val="-1109734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m³</a:t>
                </a:r>
              </a:p>
            </c:rich>
          </c:tx>
          <c:overlay val="0"/>
          <c:spPr>
            <a:noFill/>
            <a:ln>
              <a:noFill/>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tr-T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10973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en-US" b="0" cap="none" spc="0">
                <a:ln w="0"/>
                <a:solidFill>
                  <a:schemeClr val="tx1"/>
                </a:solidFill>
                <a:effectLst>
                  <a:outerShdw blurRad="38100" dist="19050" dir="2700000" algn="tl" rotWithShape="0">
                    <a:schemeClr val="dk1">
                      <a:alpha val="40000"/>
                    </a:schemeClr>
                  </a:outerShdw>
                </a:effectLst>
              </a:rPr>
              <a:t>KATI YAKIT TÜKETİMİ (</a:t>
            </a:r>
            <a:r>
              <a:rPr lang="en-US" b="1" cap="none" spc="0">
                <a:ln w="0"/>
                <a:solidFill>
                  <a:schemeClr val="tx1"/>
                </a:solidFill>
                <a:effectLst>
                  <a:outerShdw blurRad="38100" dist="19050" dir="2700000" algn="tl" rotWithShape="0">
                    <a:schemeClr val="dk1">
                      <a:alpha val="40000"/>
                    </a:schemeClr>
                  </a:outerShdw>
                </a:effectLst>
              </a:rPr>
              <a:t>TON</a:t>
            </a:r>
            <a:r>
              <a:rPr lang="en-US" b="0" cap="none" spc="0">
                <a:ln w="0"/>
                <a:solidFill>
                  <a:schemeClr val="tx1"/>
                </a:solidFill>
                <a:effectLst>
                  <a:outerShdw blurRad="38100" dist="19050" dir="2700000" algn="tl" rotWithShape="0">
                    <a:schemeClr val="dk1">
                      <a:alpha val="40000"/>
                    </a:schemeClr>
                  </a:outerShdw>
                </a:effectLst>
              </a:rPr>
              <a:t>)</a:t>
            </a:r>
          </a:p>
        </c:rich>
      </c:tx>
      <c:overlay val="0"/>
      <c:spPr>
        <a:noFill/>
        <a:ln>
          <a:noFill/>
        </a:ln>
        <a:effectLst/>
      </c:spPr>
      <c:txPr>
        <a:bodyPr rot="0" spcFirstLastPara="1" vertOverflow="ellipsis" vert="horz" wrap="square" anchor="ctr" anchorCtr="1"/>
        <a:lstStyle/>
        <a:p>
          <a:pPr>
            <a:defRPr sz="14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tr-TR"/>
        </a:p>
      </c:txPr>
    </c:title>
    <c:autoTitleDeleted val="0"/>
    <c:plotArea>
      <c:layout/>
      <c:barChart>
        <c:barDir val="col"/>
        <c:grouping val="clustered"/>
        <c:varyColors val="0"/>
        <c:ser>
          <c:idx val="0"/>
          <c:order val="0"/>
          <c:tx>
            <c:strRef>
              <c:f>'FR_4 KATI YAKIT VERİLERİ'!$M$7</c:f>
              <c:strCache>
                <c:ptCount val="1"/>
                <c:pt idx="0">
                  <c:v>KATI YAKIT TÜKETİMİ (TON)</c:v>
                </c:pt>
              </c:strCache>
            </c:strRef>
          </c:tx>
          <c:spPr>
            <a:solidFill>
              <a:schemeClr val="accent1"/>
            </a:solidFill>
            <a:ln>
              <a:noFill/>
            </a:ln>
            <a:effectLst/>
          </c:spPr>
          <c:invertIfNegative val="0"/>
          <c:dPt>
            <c:idx val="3"/>
            <c:invertIfNegative val="0"/>
            <c:bubble3D val="0"/>
            <c:spPr>
              <a:solidFill>
                <a:srgbClr val="FF0000"/>
              </a:solidFill>
              <a:ln>
                <a:noFill/>
              </a:ln>
              <a:effectLst/>
            </c:spPr>
          </c:dPt>
          <c:cat>
            <c:numRef>
              <c:f>'FR_4 KATI YAKIT VERİLERİ'!$L$8:$L$11</c:f>
              <c:numCache>
                <c:formatCode>General</c:formatCode>
                <c:ptCount val="4"/>
                <c:pt idx="0">
                  <c:v>2017</c:v>
                </c:pt>
                <c:pt idx="1">
                  <c:v>2018</c:v>
                </c:pt>
                <c:pt idx="2">
                  <c:v>2019</c:v>
                </c:pt>
                <c:pt idx="3">
                  <c:v>2020</c:v>
                </c:pt>
              </c:numCache>
            </c:numRef>
          </c:cat>
          <c:val>
            <c:numRef>
              <c:f>'FR_4 KATI YAKIT VERİLERİ'!$M$8:$M$11</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853597776"/>
        <c:axId val="-853587440"/>
      </c:barChart>
      <c:catAx>
        <c:axId val="-85359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crossAx val="-853587440"/>
        <c:crosses val="autoZero"/>
        <c:auto val="1"/>
        <c:lblAlgn val="ctr"/>
        <c:lblOffset val="100"/>
        <c:noMultiLvlLbl val="0"/>
      </c:catAx>
      <c:valAx>
        <c:axId val="-853587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tr-TR" sz="1050" b="1"/>
                  <a:t>TON</a:t>
                </a:r>
              </a:p>
            </c:rich>
          </c:tx>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tr-TR"/>
          </a:p>
        </c:txPr>
        <c:crossAx val="-85359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a:t>SIVI YAKIT TÜKETİMİ (</a:t>
            </a:r>
            <a:r>
              <a:rPr lang="tr-TR" b="1"/>
              <a:t>TON</a:t>
            </a:r>
            <a:r>
              <a:rPr lang="tr-TR"/>
              <a:t>)</a:t>
            </a:r>
          </a:p>
        </c:rich>
      </c:tx>
      <c:overlay val="0"/>
      <c:spPr>
        <a:noFill/>
        <a:ln>
          <a:noFill/>
        </a:ln>
        <a:effectLst/>
      </c:spPr>
      <c:txPr>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tr-TR"/>
        </a:p>
      </c:txPr>
    </c:title>
    <c:autoTitleDeleted val="0"/>
    <c:plotArea>
      <c:layout/>
      <c:barChart>
        <c:barDir val="col"/>
        <c:grouping val="clustered"/>
        <c:varyColors val="0"/>
        <c:ser>
          <c:idx val="0"/>
          <c:order val="0"/>
          <c:tx>
            <c:strRef>
              <c:f>'FR_5 SIVI YAKIT VERİLERİ '!$O$9</c:f>
              <c:strCache>
                <c:ptCount val="1"/>
                <c:pt idx="0">
                  <c:v>SIVI YAKIT TÜKETİMİ (TON)</c:v>
                </c:pt>
              </c:strCache>
            </c:strRef>
          </c:tx>
          <c:spPr>
            <a:solidFill>
              <a:schemeClr val="accent1"/>
            </a:solidFill>
            <a:ln>
              <a:noFill/>
            </a:ln>
            <a:effectLst/>
          </c:spPr>
          <c:invertIfNegative val="0"/>
          <c:dPt>
            <c:idx val="3"/>
            <c:invertIfNegative val="0"/>
            <c:bubble3D val="0"/>
            <c:spPr>
              <a:solidFill>
                <a:srgbClr val="FF0000"/>
              </a:solidFill>
              <a:ln>
                <a:noFill/>
              </a:ln>
              <a:effectLst/>
            </c:spPr>
          </c:dPt>
          <c:cat>
            <c:numRef>
              <c:f>'FR_5 SIVI YAKIT VERİLERİ '!$N$10:$N$13</c:f>
              <c:numCache>
                <c:formatCode>General</c:formatCode>
                <c:ptCount val="4"/>
                <c:pt idx="0">
                  <c:v>2017</c:v>
                </c:pt>
                <c:pt idx="1">
                  <c:v>2018</c:v>
                </c:pt>
                <c:pt idx="2">
                  <c:v>2019</c:v>
                </c:pt>
                <c:pt idx="3">
                  <c:v>2020</c:v>
                </c:pt>
              </c:numCache>
            </c:numRef>
          </c:cat>
          <c:val>
            <c:numRef>
              <c:f>'FR_5 SIVI YAKIT VERİLERİ '!$O$10:$O$13</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853586352"/>
        <c:axId val="-853592880"/>
      </c:barChart>
      <c:catAx>
        <c:axId val="-85358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853592880"/>
        <c:crosses val="autoZero"/>
        <c:auto val="1"/>
        <c:lblAlgn val="ctr"/>
        <c:lblOffset val="100"/>
        <c:noMultiLvlLbl val="0"/>
      </c:catAx>
      <c:valAx>
        <c:axId val="-85359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TON</a:t>
                </a:r>
              </a:p>
            </c:rich>
          </c:tx>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tr-TR"/>
          </a:p>
        </c:txPr>
        <c:crossAx val="-85358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600" b="0" cap="none" spc="0">
                <a:ln w="0"/>
                <a:solidFill>
                  <a:schemeClr val="tx1"/>
                </a:solidFill>
                <a:effectLst>
                  <a:outerShdw blurRad="38100" dist="19050" dir="2700000" algn="tl" rotWithShape="0">
                    <a:schemeClr val="dk1">
                      <a:alpha val="40000"/>
                    </a:schemeClr>
                  </a:outerShdw>
                </a:effectLst>
              </a:rPr>
              <a:t>YIL VE AYLARA GÖRE SU</a:t>
            </a:r>
            <a:r>
              <a:rPr lang="tr-TR" sz="1600" b="0" cap="none" spc="0" baseline="0">
                <a:ln w="0"/>
                <a:solidFill>
                  <a:schemeClr val="tx1"/>
                </a:solidFill>
                <a:effectLst>
                  <a:outerShdw blurRad="38100" dist="19050" dir="2700000" algn="tl" rotWithShape="0">
                    <a:schemeClr val="dk1">
                      <a:alpha val="40000"/>
                    </a:schemeClr>
                  </a:outerShdw>
                </a:effectLst>
              </a:rPr>
              <a:t> TÜKETİMLERİ (m³)</a:t>
            </a:r>
            <a:endParaRPr lang="tr-TR" sz="16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xPr>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tr-TR"/>
        </a:p>
      </c:txPr>
    </c:title>
    <c:autoTitleDeleted val="0"/>
    <c:plotArea>
      <c:layout/>
      <c:barChart>
        <c:barDir val="col"/>
        <c:grouping val="clustered"/>
        <c:varyColors val="0"/>
        <c:ser>
          <c:idx val="0"/>
          <c:order val="0"/>
          <c:tx>
            <c:strRef>
              <c:f>'FR_6 SU TÜKETİM VERİLERİ'!$E$56</c:f>
              <c:strCache>
                <c:ptCount val="1"/>
                <c:pt idx="0">
                  <c:v>OCAK</c:v>
                </c:pt>
              </c:strCache>
            </c:strRef>
          </c:tx>
          <c:spPr>
            <a:solidFill>
              <a:schemeClr val="accent1"/>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VERİLERİ'!$E$57:$E$60</c:f>
              <c:numCache>
                <c:formatCode>#,##0.00</c:formatCode>
                <c:ptCount val="4"/>
                <c:pt idx="0">
                  <c:v>0</c:v>
                </c:pt>
                <c:pt idx="1">
                  <c:v>0</c:v>
                </c:pt>
                <c:pt idx="2">
                  <c:v>0</c:v>
                </c:pt>
                <c:pt idx="3">
                  <c:v>0</c:v>
                </c:pt>
              </c:numCache>
            </c:numRef>
          </c:val>
        </c:ser>
        <c:ser>
          <c:idx val="1"/>
          <c:order val="1"/>
          <c:tx>
            <c:strRef>
              <c:f>'FR_6 SU TÜKETİM VERİLERİ'!$F$56</c:f>
              <c:strCache>
                <c:ptCount val="1"/>
                <c:pt idx="0">
                  <c:v>ŞUBAT</c:v>
                </c:pt>
              </c:strCache>
            </c:strRef>
          </c:tx>
          <c:spPr>
            <a:solidFill>
              <a:schemeClr val="accent2"/>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VERİLERİ'!$F$57:$F$60</c:f>
              <c:numCache>
                <c:formatCode>#,##0.00</c:formatCode>
                <c:ptCount val="4"/>
                <c:pt idx="0">
                  <c:v>0</c:v>
                </c:pt>
                <c:pt idx="1">
                  <c:v>0</c:v>
                </c:pt>
                <c:pt idx="2">
                  <c:v>0</c:v>
                </c:pt>
                <c:pt idx="3">
                  <c:v>0</c:v>
                </c:pt>
              </c:numCache>
            </c:numRef>
          </c:val>
        </c:ser>
        <c:ser>
          <c:idx val="2"/>
          <c:order val="2"/>
          <c:tx>
            <c:strRef>
              <c:f>'FR_6 SU TÜKETİM VERİLERİ'!$G$56</c:f>
              <c:strCache>
                <c:ptCount val="1"/>
                <c:pt idx="0">
                  <c:v>MART</c:v>
                </c:pt>
              </c:strCache>
            </c:strRef>
          </c:tx>
          <c:spPr>
            <a:solidFill>
              <a:schemeClr val="accent3"/>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VERİLERİ'!$G$57:$G$60</c:f>
              <c:numCache>
                <c:formatCode>#,##0.00</c:formatCode>
                <c:ptCount val="4"/>
                <c:pt idx="0">
                  <c:v>0</c:v>
                </c:pt>
                <c:pt idx="1">
                  <c:v>0</c:v>
                </c:pt>
                <c:pt idx="2">
                  <c:v>0</c:v>
                </c:pt>
                <c:pt idx="3">
                  <c:v>0</c:v>
                </c:pt>
              </c:numCache>
            </c:numRef>
          </c:val>
        </c:ser>
        <c:ser>
          <c:idx val="3"/>
          <c:order val="3"/>
          <c:tx>
            <c:strRef>
              <c:f>'FR_6 SU TÜKETİM VERİLERİ'!$H$56</c:f>
              <c:strCache>
                <c:ptCount val="1"/>
                <c:pt idx="0">
                  <c:v>NİSAN</c:v>
                </c:pt>
              </c:strCache>
            </c:strRef>
          </c:tx>
          <c:spPr>
            <a:solidFill>
              <a:schemeClr val="accent4"/>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VERİLERİ'!$H$57:$H$60</c:f>
              <c:numCache>
                <c:formatCode>#,##0.00</c:formatCode>
                <c:ptCount val="4"/>
                <c:pt idx="0">
                  <c:v>0</c:v>
                </c:pt>
                <c:pt idx="1">
                  <c:v>0</c:v>
                </c:pt>
                <c:pt idx="2">
                  <c:v>0</c:v>
                </c:pt>
                <c:pt idx="3">
                  <c:v>0</c:v>
                </c:pt>
              </c:numCache>
            </c:numRef>
          </c:val>
        </c:ser>
        <c:ser>
          <c:idx val="4"/>
          <c:order val="4"/>
          <c:tx>
            <c:strRef>
              <c:f>'FR_6 SU TÜKETİM VERİLERİ'!$I$56</c:f>
              <c:strCache>
                <c:ptCount val="1"/>
                <c:pt idx="0">
                  <c:v>MAYIS</c:v>
                </c:pt>
              </c:strCache>
            </c:strRef>
          </c:tx>
          <c:spPr>
            <a:solidFill>
              <a:schemeClr val="accent5"/>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VERİLERİ'!$I$57:$I$60</c:f>
              <c:numCache>
                <c:formatCode>#,##0.00</c:formatCode>
                <c:ptCount val="4"/>
                <c:pt idx="0">
                  <c:v>0</c:v>
                </c:pt>
                <c:pt idx="1">
                  <c:v>0</c:v>
                </c:pt>
                <c:pt idx="2">
                  <c:v>0</c:v>
                </c:pt>
                <c:pt idx="3">
                  <c:v>0</c:v>
                </c:pt>
              </c:numCache>
            </c:numRef>
          </c:val>
        </c:ser>
        <c:ser>
          <c:idx val="5"/>
          <c:order val="5"/>
          <c:tx>
            <c:strRef>
              <c:f>'FR_6 SU TÜKETİM VERİLERİ'!$J$56</c:f>
              <c:strCache>
                <c:ptCount val="1"/>
                <c:pt idx="0">
                  <c:v>HAZİRAN</c:v>
                </c:pt>
              </c:strCache>
            </c:strRef>
          </c:tx>
          <c:spPr>
            <a:solidFill>
              <a:schemeClr val="accent6"/>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VERİLERİ'!$J$57:$J$60</c:f>
              <c:numCache>
                <c:formatCode>#,##0.00</c:formatCode>
                <c:ptCount val="4"/>
                <c:pt idx="0">
                  <c:v>0</c:v>
                </c:pt>
                <c:pt idx="1">
                  <c:v>0</c:v>
                </c:pt>
                <c:pt idx="2">
                  <c:v>0</c:v>
                </c:pt>
                <c:pt idx="3">
                  <c:v>0</c:v>
                </c:pt>
              </c:numCache>
            </c:numRef>
          </c:val>
        </c:ser>
        <c:ser>
          <c:idx val="6"/>
          <c:order val="6"/>
          <c:tx>
            <c:strRef>
              <c:f>'FR_6 SU TÜKETİM VERİLERİ'!$K$56</c:f>
              <c:strCache>
                <c:ptCount val="1"/>
                <c:pt idx="0">
                  <c:v>TEMMUZ</c:v>
                </c:pt>
              </c:strCache>
            </c:strRef>
          </c:tx>
          <c:spPr>
            <a:solidFill>
              <a:schemeClr val="accent1">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VERİLERİ'!$K$57:$K$60</c:f>
              <c:numCache>
                <c:formatCode>#,##0.00</c:formatCode>
                <c:ptCount val="4"/>
                <c:pt idx="0">
                  <c:v>0</c:v>
                </c:pt>
                <c:pt idx="1">
                  <c:v>0</c:v>
                </c:pt>
                <c:pt idx="2">
                  <c:v>0</c:v>
                </c:pt>
                <c:pt idx="3">
                  <c:v>0</c:v>
                </c:pt>
              </c:numCache>
            </c:numRef>
          </c:val>
        </c:ser>
        <c:ser>
          <c:idx val="7"/>
          <c:order val="7"/>
          <c:tx>
            <c:strRef>
              <c:f>'FR_6 SU TÜKETİM VERİLERİ'!$L$56</c:f>
              <c:strCache>
                <c:ptCount val="1"/>
                <c:pt idx="0">
                  <c:v>AĞUSTOS</c:v>
                </c:pt>
              </c:strCache>
            </c:strRef>
          </c:tx>
          <c:spPr>
            <a:solidFill>
              <a:schemeClr val="accent2">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VERİLERİ'!$L$57:$L$60</c:f>
              <c:numCache>
                <c:formatCode>#,##0.00</c:formatCode>
                <c:ptCount val="4"/>
                <c:pt idx="0">
                  <c:v>0</c:v>
                </c:pt>
                <c:pt idx="1">
                  <c:v>0</c:v>
                </c:pt>
                <c:pt idx="2">
                  <c:v>0</c:v>
                </c:pt>
                <c:pt idx="3">
                  <c:v>0</c:v>
                </c:pt>
              </c:numCache>
            </c:numRef>
          </c:val>
        </c:ser>
        <c:ser>
          <c:idx val="8"/>
          <c:order val="8"/>
          <c:tx>
            <c:strRef>
              <c:f>'FR_6 SU TÜKETİM VERİLERİ'!$M$56</c:f>
              <c:strCache>
                <c:ptCount val="1"/>
                <c:pt idx="0">
                  <c:v>EYLÜL</c:v>
                </c:pt>
              </c:strCache>
            </c:strRef>
          </c:tx>
          <c:spPr>
            <a:solidFill>
              <a:schemeClr val="accent3">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VERİLERİ'!$M$57:$M$60</c:f>
              <c:numCache>
                <c:formatCode>#,##0.00</c:formatCode>
                <c:ptCount val="4"/>
                <c:pt idx="0">
                  <c:v>0</c:v>
                </c:pt>
                <c:pt idx="1">
                  <c:v>0</c:v>
                </c:pt>
                <c:pt idx="2">
                  <c:v>0</c:v>
                </c:pt>
                <c:pt idx="3">
                  <c:v>0</c:v>
                </c:pt>
              </c:numCache>
            </c:numRef>
          </c:val>
        </c:ser>
        <c:ser>
          <c:idx val="9"/>
          <c:order val="9"/>
          <c:tx>
            <c:strRef>
              <c:f>'FR_6 SU TÜKETİM VERİLERİ'!$N$56</c:f>
              <c:strCache>
                <c:ptCount val="1"/>
                <c:pt idx="0">
                  <c:v>EKİM</c:v>
                </c:pt>
              </c:strCache>
            </c:strRef>
          </c:tx>
          <c:spPr>
            <a:solidFill>
              <a:schemeClr val="accent4">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VERİLERİ'!$N$57:$N$60</c:f>
              <c:numCache>
                <c:formatCode>#,##0.00</c:formatCode>
                <c:ptCount val="4"/>
                <c:pt idx="0">
                  <c:v>0</c:v>
                </c:pt>
                <c:pt idx="1">
                  <c:v>0</c:v>
                </c:pt>
                <c:pt idx="2">
                  <c:v>0</c:v>
                </c:pt>
                <c:pt idx="3">
                  <c:v>0</c:v>
                </c:pt>
              </c:numCache>
            </c:numRef>
          </c:val>
        </c:ser>
        <c:ser>
          <c:idx val="10"/>
          <c:order val="10"/>
          <c:tx>
            <c:strRef>
              <c:f>'FR_6 SU TÜKETİM VERİLERİ'!$O$56</c:f>
              <c:strCache>
                <c:ptCount val="1"/>
                <c:pt idx="0">
                  <c:v>KASIM</c:v>
                </c:pt>
              </c:strCache>
            </c:strRef>
          </c:tx>
          <c:spPr>
            <a:solidFill>
              <a:schemeClr val="accent5">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VERİLERİ'!$O$57:$O$60</c:f>
              <c:numCache>
                <c:formatCode>#,##0.00</c:formatCode>
                <c:ptCount val="4"/>
                <c:pt idx="0">
                  <c:v>0</c:v>
                </c:pt>
                <c:pt idx="1">
                  <c:v>0</c:v>
                </c:pt>
                <c:pt idx="2">
                  <c:v>0</c:v>
                </c:pt>
                <c:pt idx="3">
                  <c:v>0</c:v>
                </c:pt>
              </c:numCache>
            </c:numRef>
          </c:val>
        </c:ser>
        <c:ser>
          <c:idx val="11"/>
          <c:order val="11"/>
          <c:tx>
            <c:strRef>
              <c:f>'FR_6 SU TÜKETİM VERİLERİ'!$P$56</c:f>
              <c:strCache>
                <c:ptCount val="1"/>
                <c:pt idx="0">
                  <c:v>ARALIK</c:v>
                </c:pt>
              </c:strCache>
            </c:strRef>
          </c:tx>
          <c:spPr>
            <a:solidFill>
              <a:schemeClr val="accent6">
                <a:lumMod val="60000"/>
              </a:schemeClr>
            </a:solidFill>
            <a:ln>
              <a:noFill/>
            </a:ln>
            <a:effectLst/>
          </c:spPr>
          <c:invertIfNegative val="0"/>
          <c:cat>
            <c:numRef>
              <c:f>'FR_6 SU TÜKETİM VERİLERİ'!$D$57:$D$60</c:f>
              <c:numCache>
                <c:formatCode>General</c:formatCode>
                <c:ptCount val="4"/>
                <c:pt idx="0">
                  <c:v>2017</c:v>
                </c:pt>
                <c:pt idx="1">
                  <c:v>2018</c:v>
                </c:pt>
                <c:pt idx="2">
                  <c:v>2019</c:v>
                </c:pt>
                <c:pt idx="3">
                  <c:v>2020</c:v>
                </c:pt>
              </c:numCache>
            </c:numRef>
          </c:cat>
          <c:val>
            <c:numRef>
              <c:f>'FR_6 SU TÜKETİM VERİLERİ'!$P$57:$P$60</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853591792"/>
        <c:axId val="-853589616"/>
      </c:barChart>
      <c:catAx>
        <c:axId val="-853591792"/>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853589616"/>
        <c:crosses val="autoZero"/>
        <c:auto val="1"/>
        <c:lblAlgn val="ctr"/>
        <c:lblOffset val="100"/>
        <c:noMultiLvlLbl val="0"/>
      </c:catAx>
      <c:valAx>
        <c:axId val="-8535896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85359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ELEKTRİK TÜKETİMİ (</a:t>
            </a:r>
            <a:r>
              <a:rPr lang="en-US" b="1">
                <a:solidFill>
                  <a:sysClr val="windowText" lastClr="000000"/>
                </a:solidFill>
              </a:rPr>
              <a:t>kWh</a:t>
            </a:r>
            <a:r>
              <a:rPr lang="en-US">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tr-TR"/>
        </a:p>
      </c:txPr>
    </c:title>
    <c:autoTitleDeleted val="0"/>
    <c:plotArea>
      <c:layout/>
      <c:barChart>
        <c:barDir val="col"/>
        <c:grouping val="clustered"/>
        <c:varyColors val="0"/>
        <c:ser>
          <c:idx val="0"/>
          <c:order val="0"/>
          <c:tx>
            <c:strRef>
              <c:f>'FR_7 BİLDİRİM FORMATI'!$B$32</c:f>
              <c:strCache>
                <c:ptCount val="1"/>
                <c:pt idx="0">
                  <c:v>ELEKTRİK TÜKETİMİ (kWh)</c:v>
                </c:pt>
              </c:strCache>
            </c:strRef>
          </c:tx>
          <c:spPr>
            <a:solidFill>
              <a:schemeClr val="accent1"/>
            </a:solidFill>
            <a:ln>
              <a:noFill/>
            </a:ln>
            <a:effectLst/>
          </c:spPr>
          <c:invertIfNegative val="0"/>
          <c:dPt>
            <c:idx val="3"/>
            <c:invertIfNegative val="0"/>
            <c:bubble3D val="0"/>
            <c:spPr>
              <a:solidFill>
                <a:srgbClr val="FF0000"/>
              </a:solidFill>
              <a:ln>
                <a:noFill/>
              </a:ln>
              <a:effectLst/>
            </c:spPr>
          </c:dPt>
          <c:cat>
            <c:numRef>
              <c:f>'FR_7 BİLDİRİM FORMATI'!$A$33:$A$36</c:f>
              <c:numCache>
                <c:formatCode>General</c:formatCode>
                <c:ptCount val="4"/>
                <c:pt idx="0">
                  <c:v>2017</c:v>
                </c:pt>
                <c:pt idx="1">
                  <c:v>2018</c:v>
                </c:pt>
                <c:pt idx="2">
                  <c:v>2019</c:v>
                </c:pt>
                <c:pt idx="3">
                  <c:v>2020</c:v>
                </c:pt>
              </c:numCache>
            </c:numRef>
          </c:cat>
          <c:val>
            <c:numRef>
              <c:f>'FR_7 BİLDİRİM FORMATI'!$B$33:$B$36</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853586896"/>
        <c:axId val="-853589072"/>
      </c:barChart>
      <c:catAx>
        <c:axId val="-85358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853589072"/>
        <c:crosses val="autoZero"/>
        <c:auto val="1"/>
        <c:lblAlgn val="ctr"/>
        <c:lblOffset val="100"/>
        <c:noMultiLvlLbl val="0"/>
      </c:catAx>
      <c:valAx>
        <c:axId val="-853589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853586896"/>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DOĞALGAZ</a:t>
            </a:r>
            <a:r>
              <a:rPr lang="tr-TR">
                <a:solidFill>
                  <a:sysClr val="windowText" lastClr="000000"/>
                </a:solidFill>
              </a:rPr>
              <a:t> TÜKETİMİ</a:t>
            </a:r>
            <a:r>
              <a:rPr lang="en-US">
                <a:solidFill>
                  <a:sysClr val="windowText" lastClr="000000"/>
                </a:solidFill>
              </a:rPr>
              <a:t> (</a:t>
            </a:r>
            <a:r>
              <a:rPr lang="en-US" b="1">
                <a:solidFill>
                  <a:sysClr val="windowText" lastClr="000000"/>
                </a:solidFill>
              </a:rPr>
              <a:t>m³</a:t>
            </a:r>
            <a:r>
              <a:rPr lang="en-US">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tr-TR"/>
        </a:p>
      </c:txPr>
    </c:title>
    <c:autoTitleDeleted val="0"/>
    <c:plotArea>
      <c:layout/>
      <c:barChart>
        <c:barDir val="col"/>
        <c:grouping val="clustered"/>
        <c:varyColors val="0"/>
        <c:ser>
          <c:idx val="0"/>
          <c:order val="0"/>
          <c:tx>
            <c:strRef>
              <c:f>'FR_7 BİLDİRİM FORMATI'!$D$32</c:f>
              <c:strCache>
                <c:ptCount val="1"/>
                <c:pt idx="0">
                  <c:v>DOĞALGAZ (m³)</c:v>
                </c:pt>
              </c:strCache>
            </c:strRef>
          </c:tx>
          <c:spPr>
            <a:solidFill>
              <a:schemeClr val="accent3">
                <a:lumMod val="75000"/>
              </a:schemeClr>
            </a:solidFill>
            <a:ln>
              <a:noFill/>
            </a:ln>
            <a:effectLst/>
          </c:spPr>
          <c:invertIfNegative val="0"/>
          <c:dPt>
            <c:idx val="3"/>
            <c:invertIfNegative val="0"/>
            <c:bubble3D val="0"/>
            <c:spPr>
              <a:solidFill>
                <a:srgbClr val="FF0000"/>
              </a:solidFill>
              <a:ln>
                <a:noFill/>
              </a:ln>
              <a:effectLst/>
            </c:spPr>
          </c:dPt>
          <c:cat>
            <c:numRef>
              <c:f>'FR_7 BİLDİRİM FORMATI'!$C$33:$C$36</c:f>
              <c:numCache>
                <c:formatCode>General</c:formatCode>
                <c:ptCount val="4"/>
                <c:pt idx="0">
                  <c:v>2017</c:v>
                </c:pt>
                <c:pt idx="1">
                  <c:v>2018</c:v>
                </c:pt>
                <c:pt idx="2">
                  <c:v>2019</c:v>
                </c:pt>
                <c:pt idx="3">
                  <c:v>2020</c:v>
                </c:pt>
              </c:numCache>
            </c:numRef>
          </c:cat>
          <c:val>
            <c:numRef>
              <c:f>'FR_7 BİLDİRİM FORMATI'!$D$33:$D$36</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853598864"/>
        <c:axId val="-853594512"/>
      </c:barChart>
      <c:catAx>
        <c:axId val="-85359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853594512"/>
        <c:crosses val="autoZero"/>
        <c:auto val="1"/>
        <c:lblAlgn val="ctr"/>
        <c:lblOffset val="100"/>
        <c:noMultiLvlLbl val="0"/>
      </c:catAx>
      <c:valAx>
        <c:axId val="-8535945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853598864"/>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SIVI</a:t>
            </a:r>
            <a:r>
              <a:rPr lang="tr-TR" baseline="0">
                <a:solidFill>
                  <a:sysClr val="windowText" lastClr="000000"/>
                </a:solidFill>
              </a:rPr>
              <a:t> YAKIT (</a:t>
            </a:r>
            <a:r>
              <a:rPr lang="tr-TR" b="1" baseline="0">
                <a:solidFill>
                  <a:sysClr val="windowText" lastClr="000000"/>
                </a:solidFill>
              </a:rPr>
              <a:t>TON</a:t>
            </a:r>
            <a:r>
              <a:rPr lang="tr-TR" baseline="0">
                <a:solidFill>
                  <a:sysClr val="windowText" lastClr="000000"/>
                </a:solidFill>
              </a:rPr>
              <a:t>)-KATI YAKIT (</a:t>
            </a:r>
            <a:r>
              <a:rPr lang="tr-TR" b="1" baseline="0">
                <a:solidFill>
                  <a:sysClr val="windowText" lastClr="000000"/>
                </a:solidFill>
              </a:rPr>
              <a:t>TON</a:t>
            </a:r>
            <a:r>
              <a:rPr lang="tr-TR" baseline="0">
                <a:solidFill>
                  <a:sysClr val="windowText" lastClr="000000"/>
                </a:solidFill>
              </a:rPr>
              <a:t>)</a:t>
            </a:r>
            <a:endParaRPr lang="tr-TR">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tr-TR"/>
        </a:p>
      </c:txPr>
    </c:title>
    <c:autoTitleDeleted val="0"/>
    <c:plotArea>
      <c:layout/>
      <c:barChart>
        <c:barDir val="col"/>
        <c:grouping val="clustered"/>
        <c:varyColors val="0"/>
        <c:ser>
          <c:idx val="0"/>
          <c:order val="0"/>
          <c:tx>
            <c:strRef>
              <c:f>'FR_7 BİLDİRİM FORMATI'!$E$33</c:f>
              <c:strCache>
                <c:ptCount val="1"/>
                <c:pt idx="0">
                  <c:v>2017</c:v>
                </c:pt>
              </c:strCache>
            </c:strRef>
          </c:tx>
          <c:spPr>
            <a:solidFill>
              <a:schemeClr val="accent1"/>
            </a:solidFill>
            <a:ln>
              <a:noFill/>
            </a:ln>
            <a:effectLst/>
          </c:spPr>
          <c:invertIfNegative val="0"/>
          <c:cat>
            <c:strRef>
              <c:f>'FR_7 BİLDİRİM FORMATI'!$F$32:$G$32</c:f>
              <c:strCache>
                <c:ptCount val="2"/>
                <c:pt idx="0">
                  <c:v>SIVI YAKIT (TON)</c:v>
                </c:pt>
                <c:pt idx="1">
                  <c:v>KATI YAKIT (TON)</c:v>
                </c:pt>
              </c:strCache>
            </c:strRef>
          </c:cat>
          <c:val>
            <c:numRef>
              <c:f>'FR_7 BİLDİRİM FORMATI'!$F$33:$G$33</c:f>
              <c:numCache>
                <c:formatCode>#,##0.00</c:formatCode>
                <c:ptCount val="2"/>
                <c:pt idx="0">
                  <c:v>0</c:v>
                </c:pt>
                <c:pt idx="1">
                  <c:v>0</c:v>
                </c:pt>
              </c:numCache>
            </c:numRef>
          </c:val>
        </c:ser>
        <c:ser>
          <c:idx val="1"/>
          <c:order val="1"/>
          <c:tx>
            <c:strRef>
              <c:f>'FR_7 BİLDİRİM FORMATI'!$E$34</c:f>
              <c:strCache>
                <c:ptCount val="1"/>
                <c:pt idx="0">
                  <c:v>2018</c:v>
                </c:pt>
              </c:strCache>
            </c:strRef>
          </c:tx>
          <c:spPr>
            <a:solidFill>
              <a:schemeClr val="accent2"/>
            </a:solidFill>
            <a:ln>
              <a:noFill/>
            </a:ln>
            <a:effectLst/>
          </c:spPr>
          <c:invertIfNegative val="0"/>
          <c:cat>
            <c:strRef>
              <c:f>'FR_7 BİLDİRİM FORMATI'!$F$32:$G$32</c:f>
              <c:strCache>
                <c:ptCount val="2"/>
                <c:pt idx="0">
                  <c:v>SIVI YAKIT (TON)</c:v>
                </c:pt>
                <c:pt idx="1">
                  <c:v>KATI YAKIT (TON)</c:v>
                </c:pt>
              </c:strCache>
            </c:strRef>
          </c:cat>
          <c:val>
            <c:numRef>
              <c:f>'FR_7 BİLDİRİM FORMATI'!$F$34:$G$34</c:f>
              <c:numCache>
                <c:formatCode>#,##0.00</c:formatCode>
                <c:ptCount val="2"/>
                <c:pt idx="0">
                  <c:v>0</c:v>
                </c:pt>
                <c:pt idx="1">
                  <c:v>0</c:v>
                </c:pt>
              </c:numCache>
            </c:numRef>
          </c:val>
        </c:ser>
        <c:ser>
          <c:idx val="2"/>
          <c:order val="2"/>
          <c:tx>
            <c:strRef>
              <c:f>'FR_7 BİLDİRİM FORMATI'!$E$35</c:f>
              <c:strCache>
                <c:ptCount val="1"/>
                <c:pt idx="0">
                  <c:v>2019</c:v>
                </c:pt>
              </c:strCache>
            </c:strRef>
          </c:tx>
          <c:spPr>
            <a:solidFill>
              <a:schemeClr val="accent3"/>
            </a:solidFill>
            <a:ln>
              <a:noFill/>
            </a:ln>
            <a:effectLst/>
          </c:spPr>
          <c:invertIfNegative val="0"/>
          <c:cat>
            <c:strRef>
              <c:f>'FR_7 BİLDİRİM FORMATI'!$F$32:$G$32</c:f>
              <c:strCache>
                <c:ptCount val="2"/>
                <c:pt idx="0">
                  <c:v>SIVI YAKIT (TON)</c:v>
                </c:pt>
                <c:pt idx="1">
                  <c:v>KATI YAKIT (TON)</c:v>
                </c:pt>
              </c:strCache>
            </c:strRef>
          </c:cat>
          <c:val>
            <c:numRef>
              <c:f>'FR_7 BİLDİRİM FORMATI'!$F$35:$G$35</c:f>
              <c:numCache>
                <c:formatCode>#,##0.00</c:formatCode>
                <c:ptCount val="2"/>
                <c:pt idx="0">
                  <c:v>0</c:v>
                </c:pt>
                <c:pt idx="1">
                  <c:v>0</c:v>
                </c:pt>
              </c:numCache>
            </c:numRef>
          </c:val>
        </c:ser>
        <c:ser>
          <c:idx val="3"/>
          <c:order val="3"/>
          <c:tx>
            <c:strRef>
              <c:f>'FR_7 BİLDİRİM FORMATI'!$E$36</c:f>
              <c:strCache>
                <c:ptCount val="1"/>
                <c:pt idx="0">
                  <c:v>2020</c:v>
                </c:pt>
              </c:strCache>
            </c:strRef>
          </c:tx>
          <c:spPr>
            <a:solidFill>
              <a:schemeClr val="accent4"/>
            </a:solidFill>
            <a:ln>
              <a:noFill/>
            </a:ln>
            <a:effectLst/>
          </c:spPr>
          <c:invertIfNegative val="0"/>
          <c:cat>
            <c:strRef>
              <c:f>'FR_7 BİLDİRİM FORMATI'!$F$32:$G$32</c:f>
              <c:strCache>
                <c:ptCount val="2"/>
                <c:pt idx="0">
                  <c:v>SIVI YAKIT (TON)</c:v>
                </c:pt>
                <c:pt idx="1">
                  <c:v>KATI YAKIT (TON)</c:v>
                </c:pt>
              </c:strCache>
            </c:strRef>
          </c:cat>
          <c:val>
            <c:numRef>
              <c:f>'FR_7 BİLDİRİM FORMATI'!$F$36:$G$36</c:f>
              <c:numCache>
                <c:formatCode>#,##0.00</c:formatCode>
                <c:ptCount val="2"/>
                <c:pt idx="0">
                  <c:v>0</c:v>
                </c:pt>
                <c:pt idx="1">
                  <c:v>0</c:v>
                </c:pt>
              </c:numCache>
            </c:numRef>
          </c:val>
        </c:ser>
        <c:dLbls>
          <c:showLegendKey val="0"/>
          <c:showVal val="0"/>
          <c:showCatName val="0"/>
          <c:showSerName val="0"/>
          <c:showPercent val="0"/>
          <c:showBubbleSize val="0"/>
        </c:dLbls>
        <c:gapWidth val="219"/>
        <c:overlap val="-27"/>
        <c:axId val="-853585808"/>
        <c:axId val="-853598320"/>
      </c:barChart>
      <c:catAx>
        <c:axId val="-85358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853598320"/>
        <c:crosses val="autoZero"/>
        <c:auto val="1"/>
        <c:lblAlgn val="ctr"/>
        <c:lblOffset val="100"/>
        <c:noMultiLvlLbl val="0"/>
      </c:catAx>
      <c:valAx>
        <c:axId val="-853598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853585808"/>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ELEKTRİK</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tr-TR"/>
        </a:p>
      </c:txPr>
    </c:title>
    <c:autoTitleDeleted val="0"/>
    <c:plotArea>
      <c:layout/>
      <c:barChart>
        <c:barDir val="col"/>
        <c:grouping val="clustered"/>
        <c:varyColors val="0"/>
        <c:ser>
          <c:idx val="0"/>
          <c:order val="0"/>
          <c:tx>
            <c:strRef>
              <c:f>'FR_7 BİLDİRİM FORMATI'!$I$32</c:f>
              <c:strCache>
                <c:ptCount val="1"/>
                <c:pt idx="0">
                  <c:v>ELEKTRİK TÜKETİMİ (TEP)</c:v>
                </c:pt>
              </c:strCache>
            </c:strRef>
          </c:tx>
          <c:spPr>
            <a:solidFill>
              <a:schemeClr val="accent1"/>
            </a:solidFill>
            <a:ln>
              <a:noFill/>
            </a:ln>
            <a:effectLst/>
          </c:spPr>
          <c:invertIfNegative val="0"/>
          <c:dPt>
            <c:idx val="3"/>
            <c:invertIfNegative val="0"/>
            <c:bubble3D val="0"/>
            <c:spPr>
              <a:solidFill>
                <a:srgbClr val="FF0000"/>
              </a:solidFill>
              <a:ln>
                <a:noFill/>
              </a:ln>
              <a:effectLst/>
            </c:spPr>
          </c:dPt>
          <c:cat>
            <c:numRef>
              <c:f>'FR_7 BİLDİRİM FORMATI'!$H$33:$H$36</c:f>
              <c:numCache>
                <c:formatCode>General</c:formatCode>
                <c:ptCount val="4"/>
                <c:pt idx="0">
                  <c:v>2017</c:v>
                </c:pt>
                <c:pt idx="1">
                  <c:v>2018</c:v>
                </c:pt>
                <c:pt idx="2">
                  <c:v>2019</c:v>
                </c:pt>
                <c:pt idx="3">
                  <c:v>2020</c:v>
                </c:pt>
              </c:numCache>
            </c:numRef>
          </c:cat>
          <c:val>
            <c:numRef>
              <c:f>'FR_7 BİLDİRİM FORMATI'!$I$33:$I$36</c:f>
              <c:numCache>
                <c:formatCode>#,##0.000</c:formatCode>
                <c:ptCount val="4"/>
                <c:pt idx="0">
                  <c:v>0</c:v>
                </c:pt>
                <c:pt idx="1">
                  <c:v>0</c:v>
                </c:pt>
                <c:pt idx="2">
                  <c:v>0</c:v>
                </c:pt>
                <c:pt idx="3">
                  <c:v>0</c:v>
                </c:pt>
              </c:numCache>
            </c:numRef>
          </c:val>
        </c:ser>
        <c:ser>
          <c:idx val="1"/>
          <c:order val="1"/>
          <c:tx>
            <c:strRef>
              <c:f>'FR_7 BİLDİRİM FORMATI'!$J$32</c:f>
              <c:strCache>
                <c:ptCount val="1"/>
              </c:strCache>
            </c:strRef>
          </c:tx>
          <c:spPr>
            <a:solidFill>
              <a:schemeClr val="accent2"/>
            </a:solidFill>
            <a:ln>
              <a:noFill/>
            </a:ln>
            <a:effectLst/>
          </c:spPr>
          <c:invertIfNegative val="0"/>
          <c:cat>
            <c:numRef>
              <c:f>'FR_7 BİLDİRİM FORMATI'!$H$33:$H$36</c:f>
              <c:numCache>
                <c:formatCode>General</c:formatCode>
                <c:ptCount val="4"/>
                <c:pt idx="0">
                  <c:v>2017</c:v>
                </c:pt>
                <c:pt idx="1">
                  <c:v>2018</c:v>
                </c:pt>
                <c:pt idx="2">
                  <c:v>2019</c:v>
                </c:pt>
                <c:pt idx="3">
                  <c:v>2020</c:v>
                </c:pt>
              </c:numCache>
            </c:numRef>
          </c:cat>
          <c:val>
            <c:numRef>
              <c:f>'FR_7 BİLDİRİM FORMATI'!$J$33:$J$36</c:f>
              <c:numCache>
                <c:formatCode>General</c:formatCode>
                <c:ptCount val="4"/>
              </c:numCache>
            </c:numRef>
          </c:val>
        </c:ser>
        <c:ser>
          <c:idx val="2"/>
          <c:order val="2"/>
          <c:tx>
            <c:strRef>
              <c:f>'FR_7 BİLDİRİM FORMATI'!$K$32</c:f>
              <c:strCache>
                <c:ptCount val="1"/>
              </c:strCache>
            </c:strRef>
          </c:tx>
          <c:spPr>
            <a:solidFill>
              <a:schemeClr val="accent3"/>
            </a:solidFill>
            <a:ln>
              <a:noFill/>
            </a:ln>
            <a:effectLst/>
          </c:spPr>
          <c:invertIfNegative val="0"/>
          <c:cat>
            <c:numRef>
              <c:f>'FR_7 BİLDİRİM FORMATI'!$H$33:$H$36</c:f>
              <c:numCache>
                <c:formatCode>General</c:formatCode>
                <c:ptCount val="4"/>
                <c:pt idx="0">
                  <c:v>2017</c:v>
                </c:pt>
                <c:pt idx="1">
                  <c:v>2018</c:v>
                </c:pt>
                <c:pt idx="2">
                  <c:v>2019</c:v>
                </c:pt>
                <c:pt idx="3">
                  <c:v>2020</c:v>
                </c:pt>
              </c:numCache>
            </c:numRef>
          </c:cat>
          <c:val>
            <c:numRef>
              <c:f>'FR_7 BİLDİRİM FORMATI'!$K$33:$K$36</c:f>
              <c:numCache>
                <c:formatCode>General</c:formatCode>
                <c:ptCount val="4"/>
              </c:numCache>
            </c:numRef>
          </c:val>
        </c:ser>
        <c:dLbls>
          <c:showLegendKey val="0"/>
          <c:showVal val="0"/>
          <c:showCatName val="0"/>
          <c:showSerName val="0"/>
          <c:showPercent val="0"/>
          <c:showBubbleSize val="0"/>
        </c:dLbls>
        <c:gapWidth val="219"/>
        <c:overlap val="-27"/>
        <c:axId val="-853588528"/>
        <c:axId val="-853596688"/>
      </c:barChart>
      <c:catAx>
        <c:axId val="-85358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853596688"/>
        <c:crosses val="autoZero"/>
        <c:auto val="1"/>
        <c:lblAlgn val="ctr"/>
        <c:lblOffset val="100"/>
        <c:noMultiLvlLbl val="0"/>
      </c:catAx>
      <c:valAx>
        <c:axId val="-85359668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853588528"/>
        <c:crosses val="autoZero"/>
        <c:crossBetween val="between"/>
      </c:valAx>
      <c:spPr>
        <a:noFill/>
        <a:ln>
          <a:noFill/>
        </a:ln>
        <a:effectLst/>
      </c:spPr>
    </c:plotArea>
    <c:legend>
      <c:legendPos val="b"/>
      <c:legendEntry>
        <c:idx val="1"/>
        <c:delete val="1"/>
      </c:legendEntry>
      <c:legendEntry>
        <c:idx val="2"/>
        <c:delete val="1"/>
      </c:legendEntry>
      <c:layout>
        <c:manualLayout>
          <c:xMode val="edge"/>
          <c:yMode val="edge"/>
          <c:x val="0.24370359184553989"/>
          <c:y val="0.89446312290548458"/>
          <c:w val="0.50809707690648265"/>
          <c:h val="8.34275127373784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6.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2.jpg"/><Relationship Id="rId4" Type="http://schemas.openxmlformats.org/officeDocument/2006/relationships/image" Target="../media/image11.jp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4.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142876</xdr:colOff>
      <xdr:row>0</xdr:row>
      <xdr:rowOff>0</xdr:rowOff>
    </xdr:from>
    <xdr:to>
      <xdr:col>1</xdr:col>
      <xdr:colOff>1133476</xdr:colOff>
      <xdr:row>1</xdr:row>
      <xdr:rowOff>47625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1" y="0"/>
          <a:ext cx="990600" cy="990600"/>
        </a:xfrm>
        <a:prstGeom prst="rect">
          <a:avLst/>
        </a:prstGeom>
      </xdr:spPr>
    </xdr:pic>
    <xdr:clientData/>
  </xdr:twoCellAnchor>
  <xdr:twoCellAnchor editAs="oneCell">
    <xdr:from>
      <xdr:col>5</xdr:col>
      <xdr:colOff>523877</xdr:colOff>
      <xdr:row>0</xdr:row>
      <xdr:rowOff>66677</xdr:rowOff>
    </xdr:from>
    <xdr:to>
      <xdr:col>5</xdr:col>
      <xdr:colOff>1371601</xdr:colOff>
      <xdr:row>0</xdr:row>
      <xdr:rowOff>914401</xdr:rowOff>
    </xdr:to>
    <xdr:pic>
      <xdr:nvPicPr>
        <xdr:cNvPr id="3" name="Resi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527" y="66677"/>
          <a:ext cx="847724" cy="8477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10583</xdr:rowOff>
    </xdr:from>
    <xdr:to>
      <xdr:col>2</xdr:col>
      <xdr:colOff>359834</xdr:colOff>
      <xdr:row>1</xdr:row>
      <xdr:rowOff>21167</xdr:rowOff>
    </xdr:to>
    <xdr:pic>
      <xdr:nvPicPr>
        <xdr:cNvPr id="19" name="Resim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0" y="10583"/>
          <a:ext cx="1217084" cy="1217084"/>
        </a:xfrm>
        <a:prstGeom prst="rect">
          <a:avLst/>
        </a:prstGeom>
      </xdr:spPr>
    </xdr:pic>
    <xdr:clientData/>
  </xdr:twoCellAnchor>
  <xdr:twoCellAnchor editAs="oneCell">
    <xdr:from>
      <xdr:col>28</xdr:col>
      <xdr:colOff>539750</xdr:colOff>
      <xdr:row>0</xdr:row>
      <xdr:rowOff>63499</xdr:rowOff>
    </xdr:from>
    <xdr:to>
      <xdr:col>29</xdr:col>
      <xdr:colOff>497415</xdr:colOff>
      <xdr:row>0</xdr:row>
      <xdr:rowOff>1164165</xdr:rowOff>
    </xdr:to>
    <xdr:pic>
      <xdr:nvPicPr>
        <xdr:cNvPr id="20" name="Resim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40917" y="63499"/>
          <a:ext cx="1100665" cy="1100666"/>
        </a:xfrm>
        <a:prstGeom prst="rect">
          <a:avLst/>
        </a:prstGeom>
      </xdr:spPr>
    </xdr:pic>
    <xdr:clientData/>
  </xdr:twoCellAnchor>
  <xdr:twoCellAnchor>
    <xdr:from>
      <xdr:col>0</xdr:col>
      <xdr:colOff>0</xdr:colOff>
      <xdr:row>53</xdr:row>
      <xdr:rowOff>88900</xdr:rowOff>
    </xdr:from>
    <xdr:to>
      <xdr:col>30</xdr:col>
      <xdr:colOff>804333</xdr:colOff>
      <xdr:row>72</xdr:row>
      <xdr:rowOff>21167</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31</xdr:col>
      <xdr:colOff>130969</xdr:colOff>
      <xdr:row>3</xdr:row>
      <xdr:rowOff>35720</xdr:rowOff>
    </xdr:from>
    <xdr:to>
      <xdr:col>44</xdr:col>
      <xdr:colOff>180555</xdr:colOff>
      <xdr:row>52</xdr:row>
      <xdr:rowOff>190500</xdr:rowOff>
    </xdr:to>
    <xdr:pic>
      <xdr:nvPicPr>
        <xdr:cNvPr id="6" name="Resim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585782" y="2095501"/>
          <a:ext cx="7943430" cy="9620249"/>
        </a:xfrm>
        <a:prstGeom prst="rect">
          <a:avLst/>
        </a:prstGeom>
      </xdr:spPr>
    </xdr:pic>
    <xdr:clientData/>
  </xdr:twoCellAnchor>
  <xdr:twoCellAnchor editAs="oneCell">
    <xdr:from>
      <xdr:col>44</xdr:col>
      <xdr:colOff>214312</xdr:colOff>
      <xdr:row>3</xdr:row>
      <xdr:rowOff>35720</xdr:rowOff>
    </xdr:from>
    <xdr:to>
      <xdr:col>57</xdr:col>
      <xdr:colOff>395647</xdr:colOff>
      <xdr:row>49</xdr:row>
      <xdr:rowOff>154781</xdr:rowOff>
    </xdr:to>
    <xdr:pic>
      <xdr:nvPicPr>
        <xdr:cNvPr id="8" name="Resim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562968" y="2095501"/>
          <a:ext cx="8075179" cy="9013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116417</xdr:colOff>
      <xdr:row>0</xdr:row>
      <xdr:rowOff>10583</xdr:rowOff>
    </xdr:from>
    <xdr:to>
      <xdr:col>1</xdr:col>
      <xdr:colOff>1302884</xdr:colOff>
      <xdr:row>0</xdr:row>
      <xdr:rowOff>1198767</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573" y="10583"/>
          <a:ext cx="1181364" cy="1188184"/>
        </a:xfrm>
        <a:prstGeom prst="rect">
          <a:avLst/>
        </a:prstGeom>
      </xdr:spPr>
    </xdr:pic>
    <xdr:clientData/>
  </xdr:twoCellAnchor>
  <xdr:twoCellAnchor editAs="oneCell">
    <xdr:from>
      <xdr:col>30</xdr:col>
      <xdr:colOff>990676</xdr:colOff>
      <xdr:row>0</xdr:row>
      <xdr:rowOff>49891</xdr:rowOff>
    </xdr:from>
    <xdr:to>
      <xdr:col>31</xdr:col>
      <xdr:colOff>753267</xdr:colOff>
      <xdr:row>0</xdr:row>
      <xdr:rowOff>1150557</xdr:rowOff>
    </xdr:to>
    <xdr:pic>
      <xdr:nvPicPr>
        <xdr:cNvPr id="3" name="Resi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37712" y="49891"/>
          <a:ext cx="1096091" cy="1100666"/>
        </a:xfrm>
        <a:prstGeom prst="rect">
          <a:avLst/>
        </a:prstGeom>
      </xdr:spPr>
    </xdr:pic>
    <xdr:clientData/>
  </xdr:twoCellAnchor>
  <xdr:twoCellAnchor>
    <xdr:from>
      <xdr:col>0</xdr:col>
      <xdr:colOff>0</xdr:colOff>
      <xdr:row>53</xdr:row>
      <xdr:rowOff>46943</xdr:rowOff>
    </xdr:from>
    <xdr:to>
      <xdr:col>32</xdr:col>
      <xdr:colOff>1005227</xdr:colOff>
      <xdr:row>71</xdr:row>
      <xdr:rowOff>151378</xdr:rowOff>
    </xdr:to>
    <xdr:graphicFrame macro="">
      <xdr:nvGraphicFramePr>
        <xdr:cNvPr id="4" name="Grafi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1</xdr:col>
      <xdr:colOff>561975</xdr:colOff>
      <xdr:row>1</xdr:row>
      <xdr:rowOff>0</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8575"/>
          <a:ext cx="942975" cy="942975"/>
        </a:xfrm>
        <a:prstGeom prst="rect">
          <a:avLst/>
        </a:prstGeom>
      </xdr:spPr>
    </xdr:pic>
    <xdr:clientData/>
  </xdr:twoCellAnchor>
  <xdr:twoCellAnchor editAs="oneCell">
    <xdr:from>
      <xdr:col>7</xdr:col>
      <xdr:colOff>504825</xdr:colOff>
      <xdr:row>0</xdr:row>
      <xdr:rowOff>66675</xdr:rowOff>
    </xdr:from>
    <xdr:to>
      <xdr:col>7</xdr:col>
      <xdr:colOff>1362075</xdr:colOff>
      <xdr:row>0</xdr:row>
      <xdr:rowOff>923925</xdr:rowOff>
    </xdr:to>
    <xdr:pic>
      <xdr:nvPicPr>
        <xdr:cNvPr id="5" name="Resi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67550" y="66675"/>
          <a:ext cx="857250" cy="857250"/>
        </a:xfrm>
        <a:prstGeom prst="rect">
          <a:avLst/>
        </a:prstGeom>
      </xdr:spPr>
    </xdr:pic>
    <xdr:clientData/>
  </xdr:twoCellAnchor>
  <xdr:twoCellAnchor>
    <xdr:from>
      <xdr:col>8</xdr:col>
      <xdr:colOff>117475</xdr:colOff>
      <xdr:row>4</xdr:row>
      <xdr:rowOff>527051</xdr:rowOff>
    </xdr:from>
    <xdr:to>
      <xdr:col>17</xdr:col>
      <xdr:colOff>450850</xdr:colOff>
      <xdr:row>19</xdr:row>
      <xdr:rowOff>74084</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1</xdr:col>
      <xdr:colOff>638175</xdr:colOff>
      <xdr:row>1</xdr:row>
      <xdr:rowOff>19050</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0"/>
          <a:ext cx="942975" cy="942975"/>
        </a:xfrm>
        <a:prstGeom prst="rect">
          <a:avLst/>
        </a:prstGeom>
      </xdr:spPr>
    </xdr:pic>
    <xdr:clientData/>
  </xdr:twoCellAnchor>
  <xdr:twoCellAnchor editAs="oneCell">
    <xdr:from>
      <xdr:col>7</xdr:col>
      <xdr:colOff>201083</xdr:colOff>
      <xdr:row>0</xdr:row>
      <xdr:rowOff>57150</xdr:rowOff>
    </xdr:from>
    <xdr:to>
      <xdr:col>7</xdr:col>
      <xdr:colOff>1077383</xdr:colOff>
      <xdr:row>0</xdr:row>
      <xdr:rowOff>895350</xdr:rowOff>
    </xdr:to>
    <xdr:pic>
      <xdr:nvPicPr>
        <xdr:cNvPr id="5" name="Resi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1583" y="57150"/>
          <a:ext cx="876300" cy="838200"/>
        </a:xfrm>
        <a:prstGeom prst="rect">
          <a:avLst/>
        </a:prstGeom>
      </xdr:spPr>
    </xdr:pic>
    <xdr:clientData/>
  </xdr:twoCellAnchor>
  <xdr:twoCellAnchor>
    <xdr:from>
      <xdr:col>8</xdr:col>
      <xdr:colOff>73025</xdr:colOff>
      <xdr:row>5</xdr:row>
      <xdr:rowOff>42333</xdr:rowOff>
    </xdr:from>
    <xdr:to>
      <xdr:col>19</xdr:col>
      <xdr:colOff>406400</xdr:colOff>
      <xdr:row>19</xdr:row>
      <xdr:rowOff>99483</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261938</xdr:colOff>
      <xdr:row>0</xdr:row>
      <xdr:rowOff>0</xdr:rowOff>
    </xdr:from>
    <xdr:to>
      <xdr:col>1</xdr:col>
      <xdr:colOff>914401</xdr:colOff>
      <xdr:row>1</xdr:row>
      <xdr:rowOff>16673</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8" y="0"/>
          <a:ext cx="1235869" cy="1243017"/>
        </a:xfrm>
        <a:prstGeom prst="rect">
          <a:avLst/>
        </a:prstGeom>
      </xdr:spPr>
    </xdr:pic>
    <xdr:clientData/>
  </xdr:twoCellAnchor>
  <xdr:twoCellAnchor editAs="oneCell">
    <xdr:from>
      <xdr:col>27</xdr:col>
      <xdr:colOff>385762</xdr:colOff>
      <xdr:row>0</xdr:row>
      <xdr:rowOff>47625</xdr:rowOff>
    </xdr:from>
    <xdr:to>
      <xdr:col>29</xdr:col>
      <xdr:colOff>100220</xdr:colOff>
      <xdr:row>0</xdr:row>
      <xdr:rowOff>1190625</xdr:rowOff>
    </xdr:to>
    <xdr:pic>
      <xdr:nvPicPr>
        <xdr:cNvPr id="5" name="Resi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73762" y="47625"/>
          <a:ext cx="1148310" cy="1143000"/>
        </a:xfrm>
        <a:prstGeom prst="rect">
          <a:avLst/>
        </a:prstGeom>
      </xdr:spPr>
    </xdr:pic>
    <xdr:clientData/>
  </xdr:twoCellAnchor>
  <xdr:twoCellAnchor>
    <xdr:from>
      <xdr:col>0</xdr:col>
      <xdr:colOff>28446</xdr:colOff>
      <xdr:row>53</xdr:row>
      <xdr:rowOff>56992</xdr:rowOff>
    </xdr:from>
    <xdr:to>
      <xdr:col>29</xdr:col>
      <xdr:colOff>527277</xdr:colOff>
      <xdr:row>69</xdr:row>
      <xdr:rowOff>27214</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30</xdr:col>
      <xdr:colOff>573315</xdr:colOff>
      <xdr:row>7</xdr:row>
      <xdr:rowOff>3477</xdr:rowOff>
    </xdr:from>
    <xdr:to>
      <xdr:col>36</xdr:col>
      <xdr:colOff>589645</xdr:colOff>
      <xdr:row>41</xdr:row>
      <xdr:rowOff>29416</xdr:rowOff>
    </xdr:to>
    <xdr:pic>
      <xdr:nvPicPr>
        <xdr:cNvPr id="3" name="Resim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607565" y="3210227"/>
          <a:ext cx="4143829" cy="6502939"/>
        </a:xfrm>
        <a:prstGeom prst="rect">
          <a:avLst/>
        </a:prstGeom>
      </xdr:spPr>
    </xdr:pic>
    <xdr:clientData/>
  </xdr:twoCellAnchor>
  <xdr:twoCellAnchor editAs="oneCell">
    <xdr:from>
      <xdr:col>37</xdr:col>
      <xdr:colOff>47625</xdr:colOff>
      <xdr:row>7</xdr:row>
      <xdr:rowOff>47625</xdr:rowOff>
    </xdr:from>
    <xdr:to>
      <xdr:col>45</xdr:col>
      <xdr:colOff>588247</xdr:colOff>
      <xdr:row>59</xdr:row>
      <xdr:rowOff>184150</xdr:rowOff>
    </xdr:to>
    <xdr:pic>
      <xdr:nvPicPr>
        <xdr:cNvPr id="6" name="Resim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812625" y="3254375"/>
          <a:ext cx="5366622" cy="10058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23813</xdr:colOff>
      <xdr:row>30</xdr:row>
      <xdr:rowOff>11905</xdr:rowOff>
    </xdr:from>
    <xdr:to>
      <xdr:col>1</xdr:col>
      <xdr:colOff>1733548</xdr:colOff>
      <xdr:row>44</xdr:row>
      <xdr:rowOff>142874</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1738314</xdr:colOff>
      <xdr:row>29</xdr:row>
      <xdr:rowOff>178592</xdr:rowOff>
    </xdr:from>
    <xdr:to>
      <xdr:col>4</xdr:col>
      <xdr:colOff>178594</xdr:colOff>
      <xdr:row>44</xdr:row>
      <xdr:rowOff>130969</xdr:rowOff>
    </xdr:to>
    <xdr:graphicFrame macro="">
      <xdr:nvGraphicFramePr>
        <xdr:cNvPr id="3" name="Grafi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190502</xdr:colOff>
      <xdr:row>29</xdr:row>
      <xdr:rowOff>178593</xdr:rowOff>
    </xdr:from>
    <xdr:to>
      <xdr:col>8</xdr:col>
      <xdr:colOff>238126</xdr:colOff>
      <xdr:row>44</xdr:row>
      <xdr:rowOff>119062</xdr:rowOff>
    </xdr:to>
    <xdr:graphicFrame macro="">
      <xdr:nvGraphicFramePr>
        <xdr:cNvPr id="4" name="Grafi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250031</xdr:colOff>
      <xdr:row>29</xdr:row>
      <xdr:rowOff>190499</xdr:rowOff>
    </xdr:from>
    <xdr:to>
      <xdr:col>11</xdr:col>
      <xdr:colOff>1035844</xdr:colOff>
      <xdr:row>44</xdr:row>
      <xdr:rowOff>119062</xdr:rowOff>
    </xdr:to>
    <xdr:graphicFrame macro="">
      <xdr:nvGraphicFramePr>
        <xdr:cNvPr id="6" name="Grafi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30</xdr:row>
      <xdr:rowOff>11906</xdr:rowOff>
    </xdr:from>
    <xdr:to>
      <xdr:col>15</xdr:col>
      <xdr:colOff>571500</xdr:colOff>
      <xdr:row>44</xdr:row>
      <xdr:rowOff>142875</xdr:rowOff>
    </xdr:to>
    <xdr:graphicFrame macro="">
      <xdr:nvGraphicFramePr>
        <xdr:cNvPr id="7" name="Grafik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400050</xdr:colOff>
      <xdr:row>0</xdr:row>
      <xdr:rowOff>0</xdr:rowOff>
    </xdr:from>
    <xdr:to>
      <xdr:col>1</xdr:col>
      <xdr:colOff>1617134</xdr:colOff>
      <xdr:row>1</xdr:row>
      <xdr:rowOff>35984</xdr:rowOff>
    </xdr:to>
    <xdr:pic>
      <xdr:nvPicPr>
        <xdr:cNvPr id="9" name="Resim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81150" y="0"/>
          <a:ext cx="1217084" cy="1217084"/>
        </a:xfrm>
        <a:prstGeom prst="rect">
          <a:avLst/>
        </a:prstGeom>
      </xdr:spPr>
    </xdr:pic>
    <xdr:clientData/>
  </xdr:twoCellAnchor>
  <xdr:twoCellAnchor editAs="oneCell">
    <xdr:from>
      <xdr:col>12</xdr:col>
      <xdr:colOff>161925</xdr:colOff>
      <xdr:row>0</xdr:row>
      <xdr:rowOff>38099</xdr:rowOff>
    </xdr:from>
    <xdr:to>
      <xdr:col>13</xdr:col>
      <xdr:colOff>400050</xdr:colOff>
      <xdr:row>0</xdr:row>
      <xdr:rowOff>1143000</xdr:rowOff>
    </xdr:to>
    <xdr:pic>
      <xdr:nvPicPr>
        <xdr:cNvPr id="10" name="Resim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458825" y="38099"/>
          <a:ext cx="1104900" cy="1104901"/>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aysis.gov.tr/Devlet_Teskilat_Arama/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00B050"/>
    <pageSetUpPr fitToPage="1"/>
  </sheetPr>
  <dimension ref="A1:N65"/>
  <sheetViews>
    <sheetView tabSelected="1" zoomScaleNormal="100" zoomScaleSheetLayoutView="90" workbookViewId="0">
      <selection activeCell="Q15" sqref="Q15"/>
    </sheetView>
  </sheetViews>
  <sheetFormatPr defaultRowHeight="15" x14ac:dyDescent="0.25"/>
  <cols>
    <col min="1" max="1" width="9.140625" customWidth="1"/>
    <col min="2" max="2" width="22.7109375" customWidth="1"/>
    <col min="3" max="3" width="25" customWidth="1"/>
    <col min="4" max="4" width="22.28515625" style="3" customWidth="1"/>
    <col min="5" max="5" width="29.85546875" style="13" customWidth="1"/>
    <col min="6" max="6" width="24.28515625" customWidth="1"/>
  </cols>
  <sheetData>
    <row r="1" spans="1:12" ht="74.25" customHeight="1" x14ac:dyDescent="0.25">
      <c r="A1" s="167"/>
      <c r="B1" s="171" t="s">
        <v>68</v>
      </c>
      <c r="C1" s="172"/>
      <c r="D1" s="172"/>
      <c r="E1" s="172"/>
      <c r="F1" s="173"/>
      <c r="G1" s="166"/>
    </row>
    <row r="2" spans="1:12" ht="18" customHeight="1" thickBot="1" x14ac:dyDescent="0.3">
      <c r="A2" s="167"/>
      <c r="B2" s="174" t="s">
        <v>69</v>
      </c>
      <c r="C2" s="175"/>
      <c r="D2" s="175"/>
      <c r="E2" s="175"/>
      <c r="F2" s="176"/>
      <c r="G2" s="166"/>
    </row>
    <row r="3" spans="1:12" x14ac:dyDescent="0.25">
      <c r="A3" s="167"/>
      <c r="B3" s="184" t="s">
        <v>70</v>
      </c>
      <c r="C3" s="185"/>
      <c r="D3" s="185"/>
      <c r="E3" s="185"/>
      <c r="F3" s="186"/>
      <c r="G3" s="166"/>
    </row>
    <row r="4" spans="1:12" x14ac:dyDescent="0.25">
      <c r="A4" s="167"/>
      <c r="B4" s="18" t="s">
        <v>117</v>
      </c>
      <c r="C4" s="193"/>
      <c r="D4" s="193"/>
      <c r="E4" s="193"/>
      <c r="F4" s="194"/>
      <c r="G4" s="166"/>
    </row>
    <row r="5" spans="1:12" x14ac:dyDescent="0.25">
      <c r="A5" s="167"/>
      <c r="B5" s="18" t="s">
        <v>118</v>
      </c>
      <c r="C5" s="193"/>
      <c r="D5" s="193"/>
      <c r="E5" s="193"/>
      <c r="F5" s="194"/>
      <c r="G5" s="166"/>
    </row>
    <row r="6" spans="1:12" x14ac:dyDescent="0.25">
      <c r="A6" s="167"/>
      <c r="B6" s="18" t="s">
        <v>109</v>
      </c>
      <c r="C6" s="168"/>
      <c r="D6" s="169"/>
      <c r="E6" s="169"/>
      <c r="F6" s="170"/>
      <c r="G6" s="166"/>
    </row>
    <row r="7" spans="1:12" x14ac:dyDescent="0.25">
      <c r="A7" s="167"/>
      <c r="B7" s="157" t="s">
        <v>192</v>
      </c>
      <c r="C7" s="168"/>
      <c r="D7" s="169"/>
      <c r="E7" s="169"/>
      <c r="F7" s="170"/>
      <c r="G7" s="166"/>
    </row>
    <row r="8" spans="1:12" x14ac:dyDescent="0.25">
      <c r="A8" s="167"/>
      <c r="B8" s="181" t="s">
        <v>193</v>
      </c>
      <c r="C8" s="205"/>
      <c r="D8" s="210" t="s">
        <v>140</v>
      </c>
      <c r="E8" s="206"/>
      <c r="F8" s="207"/>
      <c r="G8" s="166"/>
    </row>
    <row r="9" spans="1:12" x14ac:dyDescent="0.25">
      <c r="A9" s="167"/>
      <c r="B9" s="180"/>
      <c r="C9" s="197"/>
      <c r="D9" s="211"/>
      <c r="E9" s="208"/>
      <c r="F9" s="209"/>
      <c r="G9" s="166"/>
    </row>
    <row r="10" spans="1:12" x14ac:dyDescent="0.25">
      <c r="A10" s="167"/>
      <c r="B10" s="18" t="s">
        <v>162</v>
      </c>
      <c r="C10" s="106"/>
      <c r="D10" s="59" t="s">
        <v>120</v>
      </c>
      <c r="E10" s="191" t="s">
        <v>132</v>
      </c>
      <c r="F10" s="192"/>
      <c r="G10" s="166"/>
    </row>
    <row r="11" spans="1:12" x14ac:dyDescent="0.25">
      <c r="A11" s="167"/>
      <c r="B11" s="18" t="s">
        <v>119</v>
      </c>
      <c r="C11" s="193"/>
      <c r="D11" s="193"/>
      <c r="E11" s="193"/>
      <c r="F11" s="194"/>
      <c r="G11" s="166"/>
    </row>
    <row r="12" spans="1:12" x14ac:dyDescent="0.25">
      <c r="A12" s="167"/>
      <c r="B12" s="18" t="s">
        <v>64</v>
      </c>
      <c r="C12" s="193"/>
      <c r="D12" s="193"/>
      <c r="E12" s="193"/>
      <c r="F12" s="194"/>
      <c r="G12" s="166"/>
    </row>
    <row r="13" spans="1:12" x14ac:dyDescent="0.25">
      <c r="A13" s="167"/>
      <c r="B13" s="18" t="s">
        <v>65</v>
      </c>
      <c r="C13" s="193"/>
      <c r="D13" s="193"/>
      <c r="E13" s="193"/>
      <c r="F13" s="194"/>
      <c r="G13" s="166"/>
    </row>
    <row r="14" spans="1:12" x14ac:dyDescent="0.25">
      <c r="A14" s="167"/>
      <c r="B14" s="18" t="s">
        <v>66</v>
      </c>
      <c r="C14" s="193"/>
      <c r="D14" s="193"/>
      <c r="E14" s="193"/>
      <c r="F14" s="194"/>
      <c r="G14" s="166"/>
    </row>
    <row r="15" spans="1:12" x14ac:dyDescent="0.25">
      <c r="A15" s="167"/>
      <c r="B15" s="18" t="s">
        <v>106</v>
      </c>
      <c r="C15" s="123"/>
      <c r="D15" s="60" t="s">
        <v>107</v>
      </c>
      <c r="E15" s="168"/>
      <c r="F15" s="170"/>
      <c r="G15" s="166"/>
    </row>
    <row r="16" spans="1:12" x14ac:dyDescent="0.25">
      <c r="A16" s="167"/>
      <c r="B16" s="52" t="s">
        <v>111</v>
      </c>
      <c r="C16" s="193"/>
      <c r="D16" s="193"/>
      <c r="E16" s="193"/>
      <c r="F16" s="194"/>
      <c r="G16" s="166"/>
      <c r="L16" t="s">
        <v>105</v>
      </c>
    </row>
    <row r="17" spans="1:10" ht="15.75" thickBot="1" x14ac:dyDescent="0.3">
      <c r="A17" s="167"/>
      <c r="B17" s="19" t="s">
        <v>163</v>
      </c>
      <c r="C17" s="199"/>
      <c r="D17" s="199"/>
      <c r="E17" s="199"/>
      <c r="F17" s="200"/>
      <c r="G17" s="166"/>
    </row>
    <row r="18" spans="1:10" ht="15.75" thickBot="1" x14ac:dyDescent="0.3">
      <c r="A18" s="167"/>
      <c r="B18" s="187" t="s">
        <v>71</v>
      </c>
      <c r="C18" s="188"/>
      <c r="D18" s="188"/>
      <c r="E18" s="188"/>
      <c r="F18" s="189"/>
      <c r="G18" s="166"/>
    </row>
    <row r="19" spans="1:10" ht="30" x14ac:dyDescent="0.25">
      <c r="A19" s="167"/>
      <c r="B19" s="122" t="s">
        <v>164</v>
      </c>
      <c r="C19" s="182"/>
      <c r="D19" s="183"/>
      <c r="E19" s="22" t="s">
        <v>165</v>
      </c>
      <c r="F19" s="74"/>
      <c r="G19" s="166"/>
    </row>
    <row r="20" spans="1:10" ht="30" x14ac:dyDescent="0.25">
      <c r="A20" s="167"/>
      <c r="B20" s="26" t="s">
        <v>113</v>
      </c>
      <c r="C20" s="197"/>
      <c r="D20" s="198"/>
      <c r="E20" s="21" t="s">
        <v>112</v>
      </c>
      <c r="F20" s="124"/>
      <c r="G20" s="166"/>
    </row>
    <row r="21" spans="1:10" ht="30.75" thickBot="1" x14ac:dyDescent="0.3">
      <c r="A21" s="167"/>
      <c r="B21" s="126" t="s">
        <v>94</v>
      </c>
      <c r="C21" s="195"/>
      <c r="D21" s="196"/>
      <c r="E21" s="20" t="s">
        <v>93</v>
      </c>
      <c r="F21" s="125"/>
      <c r="G21" s="166"/>
      <c r="J21" t="s">
        <v>88</v>
      </c>
    </row>
    <row r="22" spans="1:10" ht="15.75" thickBot="1" x14ac:dyDescent="0.3">
      <c r="A22" s="167"/>
      <c r="B22" s="177" t="s">
        <v>72</v>
      </c>
      <c r="C22" s="190"/>
      <c r="D22" s="190"/>
      <c r="E22" s="178"/>
      <c r="F22" s="179"/>
      <c r="G22" s="166"/>
    </row>
    <row r="23" spans="1:10" x14ac:dyDescent="0.25">
      <c r="A23" s="167"/>
      <c r="B23" s="201" t="s">
        <v>166</v>
      </c>
      <c r="C23" s="15">
        <v>2017</v>
      </c>
      <c r="D23" s="16">
        <v>2018</v>
      </c>
      <c r="E23" s="15">
        <v>2019</v>
      </c>
      <c r="F23" s="17">
        <v>2020</v>
      </c>
      <c r="G23" s="166"/>
    </row>
    <row r="24" spans="1:10" ht="15.75" thickBot="1" x14ac:dyDescent="0.3">
      <c r="A24" s="167"/>
      <c r="B24" s="202"/>
      <c r="C24" s="141"/>
      <c r="D24" s="141"/>
      <c r="E24" s="141"/>
      <c r="F24" s="142"/>
      <c r="G24" s="166"/>
    </row>
    <row r="25" spans="1:10" ht="15.75" thickBot="1" x14ac:dyDescent="0.3">
      <c r="A25" s="167"/>
      <c r="B25" s="177" t="s">
        <v>115</v>
      </c>
      <c r="C25" s="178"/>
      <c r="D25" s="178"/>
      <c r="E25" s="178"/>
      <c r="F25" s="179"/>
      <c r="G25" s="166"/>
    </row>
    <row r="26" spans="1:10" x14ac:dyDescent="0.25">
      <c r="A26" s="167"/>
      <c r="B26" s="180" t="s">
        <v>167</v>
      </c>
      <c r="C26" s="127">
        <v>2017</v>
      </c>
      <c r="D26" s="128">
        <v>2018</v>
      </c>
      <c r="E26" s="127">
        <v>2019</v>
      </c>
      <c r="F26" s="25">
        <v>2020</v>
      </c>
      <c r="G26" s="166"/>
    </row>
    <row r="27" spans="1:10" ht="15.75" thickBot="1" x14ac:dyDescent="0.3">
      <c r="A27" s="167"/>
      <c r="B27" s="181"/>
      <c r="C27" s="143"/>
      <c r="D27" s="143"/>
      <c r="E27" s="143"/>
      <c r="F27" s="144"/>
      <c r="G27" s="166"/>
    </row>
    <row r="28" spans="1:10" ht="15.75" thickBot="1" x14ac:dyDescent="0.3">
      <c r="A28" s="167"/>
      <c r="B28" s="177" t="s">
        <v>73</v>
      </c>
      <c r="C28" s="178"/>
      <c r="D28" s="178"/>
      <c r="E28" s="178"/>
      <c r="F28" s="179"/>
      <c r="G28" s="166"/>
    </row>
    <row r="29" spans="1:10" s="3" customFormat="1" ht="30.75" thickBot="1" x14ac:dyDescent="0.3">
      <c r="A29" s="167"/>
      <c r="B29" s="53" t="s">
        <v>67</v>
      </c>
      <c r="C29" s="54" t="s">
        <v>168</v>
      </c>
      <c r="D29" s="54" t="s">
        <v>199</v>
      </c>
      <c r="E29" s="54" t="s">
        <v>74</v>
      </c>
      <c r="F29" s="55" t="s">
        <v>200</v>
      </c>
      <c r="G29" s="166"/>
    </row>
    <row r="30" spans="1:10" x14ac:dyDescent="0.25">
      <c r="A30" s="167"/>
      <c r="B30" s="56">
        <v>1</v>
      </c>
      <c r="C30" s="158"/>
      <c r="D30" s="107"/>
      <c r="E30" s="107"/>
      <c r="F30" s="159"/>
      <c r="G30" s="166"/>
    </row>
    <row r="31" spans="1:10" x14ac:dyDescent="0.25">
      <c r="A31" s="167"/>
      <c r="B31" s="57">
        <v>2</v>
      </c>
      <c r="C31" s="72"/>
      <c r="D31" s="108"/>
      <c r="E31" s="108"/>
      <c r="F31" s="110"/>
      <c r="G31" s="166"/>
    </row>
    <row r="32" spans="1:10" x14ac:dyDescent="0.25">
      <c r="A32" s="167"/>
      <c r="B32" s="57">
        <v>3</v>
      </c>
      <c r="C32" s="72"/>
      <c r="D32" s="108"/>
      <c r="E32" s="108"/>
      <c r="F32" s="110"/>
      <c r="G32" s="166"/>
    </row>
    <row r="33" spans="1:7" x14ac:dyDescent="0.25">
      <c r="A33" s="167"/>
      <c r="B33" s="57">
        <v>4</v>
      </c>
      <c r="C33" s="72"/>
      <c r="D33" s="108"/>
      <c r="E33" s="108"/>
      <c r="F33" s="110"/>
      <c r="G33" s="166"/>
    </row>
    <row r="34" spans="1:7" x14ac:dyDescent="0.25">
      <c r="A34" s="167"/>
      <c r="B34" s="57">
        <v>5</v>
      </c>
      <c r="C34" s="72"/>
      <c r="D34" s="108"/>
      <c r="E34" s="108"/>
      <c r="F34" s="110"/>
      <c r="G34" s="166"/>
    </row>
    <row r="35" spans="1:7" x14ac:dyDescent="0.25">
      <c r="A35" s="167"/>
      <c r="B35" s="57">
        <v>6</v>
      </c>
      <c r="C35" s="72"/>
      <c r="D35" s="108"/>
      <c r="E35" s="108"/>
      <c r="F35" s="110"/>
      <c r="G35" s="166"/>
    </row>
    <row r="36" spans="1:7" x14ac:dyDescent="0.25">
      <c r="A36" s="167"/>
      <c r="B36" s="57">
        <v>7</v>
      </c>
      <c r="C36" s="72"/>
      <c r="D36" s="108"/>
      <c r="E36" s="108"/>
      <c r="F36" s="110"/>
      <c r="G36" s="166"/>
    </row>
    <row r="37" spans="1:7" x14ac:dyDescent="0.25">
      <c r="A37" s="167"/>
      <c r="B37" s="57">
        <v>8</v>
      </c>
      <c r="C37" s="72"/>
      <c r="D37" s="108"/>
      <c r="E37" s="108"/>
      <c r="F37" s="110"/>
      <c r="G37" s="166"/>
    </row>
    <row r="38" spans="1:7" x14ac:dyDescent="0.25">
      <c r="A38" s="167"/>
      <c r="B38" s="57">
        <v>9</v>
      </c>
      <c r="C38" s="72"/>
      <c r="D38" s="108"/>
      <c r="E38" s="108"/>
      <c r="F38" s="110"/>
      <c r="G38" s="166"/>
    </row>
    <row r="39" spans="1:7" x14ac:dyDescent="0.25">
      <c r="A39" s="167"/>
      <c r="B39" s="57">
        <v>10</v>
      </c>
      <c r="C39" s="72"/>
      <c r="D39" s="108"/>
      <c r="E39" s="108"/>
      <c r="F39" s="110"/>
      <c r="G39" s="166"/>
    </row>
    <row r="40" spans="1:7" x14ac:dyDescent="0.25">
      <c r="A40" s="167"/>
      <c r="B40" s="57">
        <v>11</v>
      </c>
      <c r="C40" s="72"/>
      <c r="D40" s="108"/>
      <c r="E40" s="108"/>
      <c r="F40" s="110"/>
      <c r="G40" s="166"/>
    </row>
    <row r="41" spans="1:7" x14ac:dyDescent="0.25">
      <c r="A41" s="167"/>
      <c r="B41" s="57">
        <v>12</v>
      </c>
      <c r="C41" s="72"/>
      <c r="D41" s="108"/>
      <c r="E41" s="108"/>
      <c r="F41" s="110"/>
      <c r="G41" s="166"/>
    </row>
    <row r="42" spans="1:7" x14ac:dyDescent="0.25">
      <c r="A42" s="167"/>
      <c r="B42" s="57">
        <v>13</v>
      </c>
      <c r="C42" s="72"/>
      <c r="D42" s="108"/>
      <c r="E42" s="108"/>
      <c r="F42" s="110"/>
      <c r="G42" s="166"/>
    </row>
    <row r="43" spans="1:7" x14ac:dyDescent="0.25">
      <c r="A43" s="167"/>
      <c r="B43" s="57">
        <v>14</v>
      </c>
      <c r="C43" s="72"/>
      <c r="D43" s="108"/>
      <c r="E43" s="108"/>
      <c r="F43" s="110"/>
      <c r="G43" s="166"/>
    </row>
    <row r="44" spans="1:7" ht="15.75" thickBot="1" x14ac:dyDescent="0.3">
      <c r="A44" s="167"/>
      <c r="B44" s="58">
        <v>15</v>
      </c>
      <c r="C44" s="73"/>
      <c r="D44" s="109"/>
      <c r="E44" s="109"/>
      <c r="F44" s="111"/>
      <c r="G44" s="166"/>
    </row>
    <row r="45" spans="1:7" x14ac:dyDescent="0.25">
      <c r="A45" s="167"/>
      <c r="B45" s="212"/>
      <c r="C45" s="212"/>
      <c r="D45" s="212"/>
      <c r="E45" s="212"/>
      <c r="F45" s="212"/>
      <c r="G45" s="166"/>
    </row>
    <row r="46" spans="1:7" x14ac:dyDescent="0.25">
      <c r="A46" s="167"/>
      <c r="B46" s="221" t="s">
        <v>89</v>
      </c>
      <c r="C46" s="221"/>
      <c r="D46" s="221"/>
      <c r="E46" s="221"/>
      <c r="F46" s="221"/>
      <c r="G46" s="166"/>
    </row>
    <row r="47" spans="1:7" ht="153" customHeight="1" x14ac:dyDescent="0.25">
      <c r="A47" s="167"/>
      <c r="B47" s="219" t="s">
        <v>198</v>
      </c>
      <c r="C47" s="220"/>
      <c r="D47" s="220"/>
      <c r="E47" s="220"/>
      <c r="F47" s="220"/>
      <c r="G47" s="166"/>
    </row>
    <row r="48" spans="1:7" x14ac:dyDescent="0.25">
      <c r="A48" s="167"/>
      <c r="B48" s="220" t="s">
        <v>194</v>
      </c>
      <c r="C48" s="220"/>
      <c r="D48" s="220"/>
      <c r="E48" s="220"/>
      <c r="F48" s="220"/>
      <c r="G48" s="166"/>
    </row>
    <row r="49" spans="1:14" ht="15" customHeight="1" x14ac:dyDescent="0.25">
      <c r="A49" s="167"/>
      <c r="B49" s="220" t="s">
        <v>183</v>
      </c>
      <c r="C49" s="220"/>
      <c r="D49" s="220"/>
      <c r="E49" s="220"/>
      <c r="F49" s="220"/>
      <c r="G49" s="166"/>
    </row>
    <row r="50" spans="1:14" x14ac:dyDescent="0.25">
      <c r="A50" s="167"/>
      <c r="B50" s="220" t="s">
        <v>197</v>
      </c>
      <c r="C50" s="220"/>
      <c r="D50" s="220"/>
      <c r="E50" s="220"/>
      <c r="F50" s="220"/>
      <c r="G50" s="166"/>
    </row>
    <row r="51" spans="1:14" ht="15" customHeight="1" x14ac:dyDescent="0.25">
      <c r="A51" s="167"/>
      <c r="B51" s="219" t="s">
        <v>186</v>
      </c>
      <c r="C51" s="219"/>
      <c r="D51" s="219"/>
      <c r="E51" s="219"/>
      <c r="F51" s="219"/>
      <c r="G51" s="166"/>
    </row>
    <row r="52" spans="1:14" x14ac:dyDescent="0.25">
      <c r="A52" s="167"/>
      <c r="B52" s="219"/>
      <c r="C52" s="219"/>
      <c r="D52" s="219"/>
      <c r="E52" s="219"/>
      <c r="F52" s="219"/>
      <c r="G52" s="166"/>
    </row>
    <row r="53" spans="1:14" ht="15" customHeight="1" x14ac:dyDescent="0.25">
      <c r="A53" s="167"/>
      <c r="B53" s="213" t="s">
        <v>185</v>
      </c>
      <c r="C53" s="214"/>
      <c r="D53" s="214"/>
      <c r="E53" s="214"/>
      <c r="F53" s="215"/>
      <c r="G53" s="166"/>
    </row>
    <row r="54" spans="1:14" x14ac:dyDescent="0.25">
      <c r="A54" s="167"/>
      <c r="B54" s="216"/>
      <c r="C54" s="217"/>
      <c r="D54" s="217"/>
      <c r="E54" s="217"/>
      <c r="F54" s="218"/>
      <c r="G54" s="166"/>
    </row>
    <row r="55" spans="1:14" x14ac:dyDescent="0.25">
      <c r="A55" s="167"/>
      <c r="B55" s="216"/>
      <c r="C55" s="217"/>
      <c r="D55" s="217"/>
      <c r="E55" s="217"/>
      <c r="F55" s="218"/>
      <c r="G55" s="166"/>
    </row>
    <row r="56" spans="1:14" ht="15" customHeight="1" x14ac:dyDescent="0.25">
      <c r="A56" s="167"/>
      <c r="B56" s="216"/>
      <c r="C56" s="217"/>
      <c r="D56" s="217"/>
      <c r="E56" s="217"/>
      <c r="F56" s="218"/>
      <c r="G56" s="166"/>
    </row>
    <row r="57" spans="1:14" ht="15" customHeight="1" x14ac:dyDescent="0.25">
      <c r="A57" s="167"/>
      <c r="B57" s="219" t="s">
        <v>212</v>
      </c>
      <c r="C57" s="219"/>
      <c r="D57" s="219"/>
      <c r="E57" s="219"/>
      <c r="F57" s="219"/>
      <c r="G57" s="166"/>
    </row>
    <row r="58" spans="1:14" ht="219" customHeight="1" x14ac:dyDescent="0.25">
      <c r="A58" s="167"/>
      <c r="B58" s="219"/>
      <c r="C58" s="219"/>
      <c r="D58" s="219"/>
      <c r="E58" s="219"/>
      <c r="F58" s="219"/>
      <c r="G58" s="166"/>
    </row>
    <row r="59" spans="1:14" ht="15" customHeight="1" x14ac:dyDescent="0.25">
      <c r="A59" s="167"/>
      <c r="B59" s="219" t="s">
        <v>211</v>
      </c>
      <c r="C59" s="219"/>
      <c r="D59" s="219"/>
      <c r="E59" s="219"/>
      <c r="F59" s="219"/>
      <c r="G59" s="166"/>
      <c r="H59" s="43"/>
      <c r="I59" s="43"/>
      <c r="J59" s="43"/>
      <c r="K59" s="43"/>
      <c r="L59" s="43"/>
      <c r="M59" s="43"/>
      <c r="N59" s="43"/>
    </row>
    <row r="60" spans="1:14" x14ac:dyDescent="0.25">
      <c r="A60" s="167"/>
      <c r="B60" s="219"/>
      <c r="C60" s="219"/>
      <c r="D60" s="219"/>
      <c r="E60" s="219"/>
      <c r="F60" s="219"/>
      <c r="G60" s="166"/>
      <c r="H60" s="43"/>
      <c r="I60" s="43"/>
      <c r="J60" s="43"/>
      <c r="K60" s="43"/>
      <c r="L60" s="43"/>
      <c r="M60" s="43"/>
      <c r="N60" s="43"/>
    </row>
    <row r="61" spans="1:14" x14ac:dyDescent="0.25">
      <c r="A61" s="167"/>
      <c r="B61" s="219"/>
      <c r="C61" s="219"/>
      <c r="D61" s="219"/>
      <c r="E61" s="219"/>
      <c r="F61" s="219"/>
      <c r="G61" s="166"/>
    </row>
    <row r="62" spans="1:14" ht="96.75" customHeight="1" x14ac:dyDescent="0.25">
      <c r="A62" s="167"/>
      <c r="B62" s="219"/>
      <c r="C62" s="219"/>
      <c r="D62" s="219"/>
      <c r="E62" s="219"/>
      <c r="F62" s="219"/>
      <c r="G62" s="166"/>
    </row>
    <row r="63" spans="1:14" x14ac:dyDescent="0.25">
      <c r="A63" s="167"/>
      <c r="B63" s="165" t="s">
        <v>184</v>
      </c>
      <c r="C63" s="165"/>
      <c r="D63" s="165"/>
      <c r="E63" s="165"/>
      <c r="F63" s="165"/>
      <c r="G63" s="166"/>
    </row>
    <row r="64" spans="1:14" x14ac:dyDescent="0.25">
      <c r="A64" s="167"/>
      <c r="B64" s="164" t="s">
        <v>202</v>
      </c>
      <c r="C64" s="165"/>
      <c r="D64" s="165"/>
      <c r="E64" s="165"/>
      <c r="F64" s="165"/>
      <c r="G64" s="166"/>
    </row>
    <row r="65" spans="1:7" x14ac:dyDescent="0.25">
      <c r="A65" s="167"/>
      <c r="B65" s="203" t="s">
        <v>201</v>
      </c>
      <c r="C65" s="204"/>
      <c r="D65" s="204"/>
      <c r="E65" s="204"/>
      <c r="F65" s="204"/>
      <c r="G65" s="166"/>
    </row>
  </sheetData>
  <sheetProtection algorithmName="SHA-512" hashValue="6SP9RSfJE7yz7sS0CFXyEsafvRoWrsKwN7OaL1K5JmTuCjZQEaAbyI/D4J5FbumKNSE/aiyDLIqmJkOgsDKoIw==" saltValue="vF6jgX7BVnqgMTzK6zD0zg==" spinCount="100000" sheet="1" objects="1" scenarios="1"/>
  <mergeCells count="43">
    <mergeCell ref="B65:F65"/>
    <mergeCell ref="C8:C9"/>
    <mergeCell ref="B8:B9"/>
    <mergeCell ref="E8:F9"/>
    <mergeCell ref="D8:D9"/>
    <mergeCell ref="B45:F45"/>
    <mergeCell ref="B53:F56"/>
    <mergeCell ref="B57:F58"/>
    <mergeCell ref="B59:F62"/>
    <mergeCell ref="B49:F49"/>
    <mergeCell ref="B63:F63"/>
    <mergeCell ref="B47:F47"/>
    <mergeCell ref="B46:F46"/>
    <mergeCell ref="B48:F48"/>
    <mergeCell ref="B50:F50"/>
    <mergeCell ref="B51:F52"/>
    <mergeCell ref="C13:F13"/>
    <mergeCell ref="C12:F12"/>
    <mergeCell ref="C11:F11"/>
    <mergeCell ref="B28:F28"/>
    <mergeCell ref="C21:D21"/>
    <mergeCell ref="C16:F16"/>
    <mergeCell ref="C14:F14"/>
    <mergeCell ref="E15:F15"/>
    <mergeCell ref="C20:D20"/>
    <mergeCell ref="C17:F17"/>
    <mergeCell ref="B23:B24"/>
    <mergeCell ref="B64:F64"/>
    <mergeCell ref="G1:G65"/>
    <mergeCell ref="A1:A65"/>
    <mergeCell ref="C7:F7"/>
    <mergeCell ref="B1:F1"/>
    <mergeCell ref="B2:F2"/>
    <mergeCell ref="B25:F25"/>
    <mergeCell ref="B26:B27"/>
    <mergeCell ref="C19:D19"/>
    <mergeCell ref="B3:F3"/>
    <mergeCell ref="B18:F18"/>
    <mergeCell ref="B22:F22"/>
    <mergeCell ref="E10:F10"/>
    <mergeCell ref="C4:F4"/>
    <mergeCell ref="C5:F5"/>
    <mergeCell ref="C6:F6"/>
  </mergeCells>
  <hyperlinks>
    <hyperlink ref="E10" r:id="rId1"/>
  </hyperlinks>
  <pageMargins left="0.23622047244094488" right="0.23622047244094488" top="0.74803149606299213" bottom="0.74803149606299213" header="0.31496062992125984" footer="0.31496062992125984"/>
  <pageSetup paperSize="9" scale="80" fitToHeight="0" orientation="portrait" r:id="rId2"/>
  <rowBreaks count="1" manualBreakCount="1">
    <brk id="45" min="1" max="5"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theme="4"/>
  </sheetPr>
  <dimension ref="A1:BB61"/>
  <sheetViews>
    <sheetView zoomScale="90" zoomScaleNormal="90" workbookViewId="0">
      <selection activeCell="B6" sqref="B6:B9"/>
    </sheetView>
  </sheetViews>
  <sheetFormatPr defaultRowHeight="15" x14ac:dyDescent="0.25"/>
  <cols>
    <col min="1" max="1" width="8.5703125" customWidth="1"/>
    <col min="2" max="2" width="14.5703125" customWidth="1"/>
    <col min="3" max="3" width="13.5703125" customWidth="1"/>
    <col min="29" max="29" width="17.140625" customWidth="1"/>
    <col min="30" max="30" width="15.85546875" customWidth="1"/>
    <col min="31" max="31" width="12.5703125" customWidth="1"/>
  </cols>
  <sheetData>
    <row r="1" spans="1:54" ht="95.25" customHeight="1" x14ac:dyDescent="0.25">
      <c r="A1" s="237"/>
      <c r="B1" s="238"/>
      <c r="C1" s="238"/>
      <c r="D1" s="239"/>
      <c r="E1" s="240" t="s">
        <v>68</v>
      </c>
      <c r="F1" s="172"/>
      <c r="G1" s="172"/>
      <c r="H1" s="172"/>
      <c r="I1" s="172"/>
      <c r="J1" s="172"/>
      <c r="K1" s="172"/>
      <c r="L1" s="172"/>
      <c r="M1" s="172"/>
      <c r="N1" s="172"/>
      <c r="O1" s="172"/>
      <c r="P1" s="172"/>
      <c r="Q1" s="172"/>
      <c r="R1" s="172"/>
      <c r="S1" s="172"/>
      <c r="T1" s="172"/>
      <c r="U1" s="172"/>
      <c r="V1" s="172"/>
      <c r="W1" s="172"/>
      <c r="X1" s="172"/>
      <c r="Y1" s="172"/>
      <c r="Z1" s="172"/>
      <c r="AA1" s="241"/>
      <c r="AB1" s="238"/>
      <c r="AC1" s="238"/>
      <c r="AD1" s="238"/>
      <c r="AE1" s="242"/>
    </row>
    <row r="2" spans="1:54" ht="24" thickBot="1" x14ac:dyDescent="0.4">
      <c r="A2" s="248" t="s">
        <v>116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50"/>
      <c r="AG2" s="235" t="s">
        <v>137</v>
      </c>
      <c r="AH2" s="235"/>
      <c r="AI2" s="235"/>
      <c r="AJ2" s="235"/>
      <c r="AK2" s="235"/>
      <c r="AL2" s="235"/>
      <c r="AM2" s="235"/>
      <c r="AN2" s="235"/>
      <c r="AO2" s="235"/>
      <c r="AP2" s="235"/>
      <c r="AQ2" s="235"/>
      <c r="AR2" s="235"/>
      <c r="AS2" s="235"/>
      <c r="AT2" s="235"/>
      <c r="AU2" s="235"/>
      <c r="AV2" s="235"/>
      <c r="AW2" s="235"/>
      <c r="AX2" s="235"/>
      <c r="AY2" s="235"/>
      <c r="AZ2" s="235"/>
      <c r="BA2" s="235"/>
      <c r="BB2" s="235"/>
    </row>
    <row r="3" spans="1:54" ht="42.6" customHeight="1" thickBot="1" x14ac:dyDescent="0.3">
      <c r="A3" s="243" t="s">
        <v>36</v>
      </c>
      <c r="B3" s="244"/>
      <c r="C3" s="244"/>
      <c r="D3" s="245"/>
      <c r="E3" s="246" t="s">
        <v>169</v>
      </c>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7"/>
      <c r="AG3" s="236" t="s">
        <v>135</v>
      </c>
      <c r="AH3" s="236"/>
      <c r="AI3" s="236"/>
      <c r="AJ3" s="236"/>
      <c r="AK3" s="236"/>
      <c r="AL3" s="236"/>
      <c r="AM3" s="236"/>
      <c r="AT3" s="236" t="s">
        <v>136</v>
      </c>
      <c r="AU3" s="236"/>
      <c r="AV3" s="236"/>
      <c r="AW3" s="236"/>
      <c r="AX3" s="236"/>
      <c r="AY3" s="236"/>
      <c r="AZ3" s="236"/>
      <c r="BA3" s="121"/>
    </row>
    <row r="4" spans="1:54" ht="19.5" customHeight="1" x14ac:dyDescent="0.25">
      <c r="A4" s="226" t="s">
        <v>29</v>
      </c>
      <c r="B4" s="228" t="s">
        <v>30</v>
      </c>
      <c r="C4" s="228" t="s">
        <v>31</v>
      </c>
      <c r="D4" s="232" t="s">
        <v>0</v>
      </c>
      <c r="E4" s="255" t="s">
        <v>14</v>
      </c>
      <c r="F4" s="255"/>
      <c r="G4" s="234" t="s">
        <v>17</v>
      </c>
      <c r="H4" s="234"/>
      <c r="I4" s="255" t="s">
        <v>18</v>
      </c>
      <c r="J4" s="255"/>
      <c r="K4" s="234" t="s">
        <v>19</v>
      </c>
      <c r="L4" s="234"/>
      <c r="M4" s="255" t="s">
        <v>20</v>
      </c>
      <c r="N4" s="255"/>
      <c r="O4" s="234" t="s">
        <v>21</v>
      </c>
      <c r="P4" s="234"/>
      <c r="Q4" s="255" t="s">
        <v>22</v>
      </c>
      <c r="R4" s="255"/>
      <c r="S4" s="234" t="s">
        <v>23</v>
      </c>
      <c r="T4" s="234"/>
      <c r="U4" s="255" t="s">
        <v>24</v>
      </c>
      <c r="V4" s="255"/>
      <c r="W4" s="234" t="s">
        <v>25</v>
      </c>
      <c r="X4" s="234"/>
      <c r="Y4" s="255" t="s">
        <v>26</v>
      </c>
      <c r="Z4" s="255"/>
      <c r="AA4" s="234" t="s">
        <v>27</v>
      </c>
      <c r="AB4" s="256"/>
      <c r="AC4" s="251" t="s">
        <v>7</v>
      </c>
      <c r="AD4" s="252"/>
      <c r="AE4" s="253" t="s">
        <v>28</v>
      </c>
    </row>
    <row r="5" spans="1:54" ht="20.25" customHeight="1" x14ac:dyDescent="0.25">
      <c r="A5" s="227"/>
      <c r="B5" s="229"/>
      <c r="C5" s="229"/>
      <c r="D5" s="233"/>
      <c r="E5" s="6" t="s">
        <v>133</v>
      </c>
      <c r="F5" s="23" t="s">
        <v>134</v>
      </c>
      <c r="G5" s="6" t="s">
        <v>181</v>
      </c>
      <c r="H5" s="23" t="s">
        <v>180</v>
      </c>
      <c r="I5" s="6" t="s">
        <v>181</v>
      </c>
      <c r="J5" s="23" t="s">
        <v>180</v>
      </c>
      <c r="K5" s="6" t="s">
        <v>181</v>
      </c>
      <c r="L5" s="23" t="s">
        <v>180</v>
      </c>
      <c r="M5" s="6" t="s">
        <v>181</v>
      </c>
      <c r="N5" s="23" t="s">
        <v>180</v>
      </c>
      <c r="O5" s="6" t="s">
        <v>181</v>
      </c>
      <c r="P5" s="23" t="s">
        <v>180</v>
      </c>
      <c r="Q5" s="6" t="s">
        <v>181</v>
      </c>
      <c r="R5" s="23" t="s">
        <v>180</v>
      </c>
      <c r="S5" s="6" t="s">
        <v>181</v>
      </c>
      <c r="T5" s="23" t="s">
        <v>180</v>
      </c>
      <c r="U5" s="6" t="s">
        <v>181</v>
      </c>
      <c r="V5" s="23" t="s">
        <v>180</v>
      </c>
      <c r="W5" s="6" t="s">
        <v>181</v>
      </c>
      <c r="X5" s="23" t="s">
        <v>180</v>
      </c>
      <c r="Y5" s="6" t="s">
        <v>181</v>
      </c>
      <c r="Z5" s="23" t="s">
        <v>180</v>
      </c>
      <c r="AA5" s="6" t="s">
        <v>181</v>
      </c>
      <c r="AB5" s="41" t="s">
        <v>180</v>
      </c>
      <c r="AC5" s="37" t="s">
        <v>15</v>
      </c>
      <c r="AD5" s="23" t="s">
        <v>16</v>
      </c>
      <c r="AE5" s="254"/>
    </row>
    <row r="6" spans="1:54" x14ac:dyDescent="0.25">
      <c r="A6" s="230">
        <v>1</v>
      </c>
      <c r="B6" s="231"/>
      <c r="C6" s="231"/>
      <c r="D6" s="5">
        <v>2017</v>
      </c>
      <c r="E6" s="95"/>
      <c r="F6" s="145"/>
      <c r="G6" s="95"/>
      <c r="H6" s="145"/>
      <c r="I6" s="95"/>
      <c r="J6" s="145"/>
      <c r="K6" s="95"/>
      <c r="L6" s="145"/>
      <c r="M6" s="95"/>
      <c r="N6" s="145"/>
      <c r="O6" s="95"/>
      <c r="P6" s="145"/>
      <c r="Q6" s="95"/>
      <c r="R6" s="145"/>
      <c r="S6" s="95"/>
      <c r="T6" s="145"/>
      <c r="U6" s="95"/>
      <c r="V6" s="145"/>
      <c r="W6" s="95"/>
      <c r="X6" s="145"/>
      <c r="Y6" s="95"/>
      <c r="Z6" s="145"/>
      <c r="AA6" s="95"/>
      <c r="AB6" s="145"/>
      <c r="AC6" s="38">
        <f>E6+G6+I6+K6+M6+O6+Q6+S6+U6+W6+Y6+AA6</f>
        <v>0</v>
      </c>
      <c r="AD6" s="148">
        <f>F6+H6+J6+L6+N6+P6+R6+T6+V6+X6+Z6+AB6</f>
        <v>0</v>
      </c>
      <c r="AE6" s="44">
        <f>(AC6*0.086)/1000</f>
        <v>0</v>
      </c>
    </row>
    <row r="7" spans="1:54" x14ac:dyDescent="0.25">
      <c r="A7" s="230"/>
      <c r="B7" s="231"/>
      <c r="C7" s="231"/>
      <c r="D7" s="5">
        <v>2018</v>
      </c>
      <c r="E7" s="95"/>
      <c r="F7" s="145"/>
      <c r="G7" s="95"/>
      <c r="H7" s="145"/>
      <c r="I7" s="95"/>
      <c r="J7" s="145"/>
      <c r="K7" s="95"/>
      <c r="L7" s="145"/>
      <c r="M7" s="95"/>
      <c r="N7" s="145"/>
      <c r="O7" s="95"/>
      <c r="P7" s="145"/>
      <c r="Q7" s="95"/>
      <c r="R7" s="145"/>
      <c r="S7" s="95"/>
      <c r="T7" s="145"/>
      <c r="U7" s="95"/>
      <c r="V7" s="145"/>
      <c r="W7" s="95"/>
      <c r="X7" s="145"/>
      <c r="Y7" s="95"/>
      <c r="Z7" s="145"/>
      <c r="AA7" s="95"/>
      <c r="AB7" s="145"/>
      <c r="AC7" s="38">
        <f t="shared" ref="AC7:AC53" si="0">E7+G7+I7+K7+M7+O7+Q7+S7+U7+W7+Y7+AA7</f>
        <v>0</v>
      </c>
      <c r="AD7" s="148">
        <f t="shared" ref="AD7:AD53" si="1">F7+H7+J7+L7+N7+P7+R7+T7+V7+X7+Z7+AB7</f>
        <v>0</v>
      </c>
      <c r="AE7" s="44">
        <f t="shared" ref="AE7:AE53" si="2">(AC7*0.086)/1000</f>
        <v>0</v>
      </c>
    </row>
    <row r="8" spans="1:54" x14ac:dyDescent="0.25">
      <c r="A8" s="230"/>
      <c r="B8" s="231"/>
      <c r="C8" s="231"/>
      <c r="D8" s="5">
        <v>2019</v>
      </c>
      <c r="E8" s="95"/>
      <c r="F8" s="145"/>
      <c r="G8" s="95"/>
      <c r="H8" s="145"/>
      <c r="I8" s="95"/>
      <c r="J8" s="145"/>
      <c r="K8" s="95"/>
      <c r="L8" s="145"/>
      <c r="M8" s="95"/>
      <c r="N8" s="145"/>
      <c r="O8" s="95"/>
      <c r="P8" s="145"/>
      <c r="Q8" s="95"/>
      <c r="R8" s="145"/>
      <c r="S8" s="95"/>
      <c r="T8" s="145"/>
      <c r="U8" s="95"/>
      <c r="V8" s="145"/>
      <c r="W8" s="95"/>
      <c r="X8" s="145"/>
      <c r="Y8" s="95"/>
      <c r="Z8" s="145"/>
      <c r="AA8" s="95"/>
      <c r="AB8" s="145"/>
      <c r="AC8" s="38">
        <f t="shared" si="0"/>
        <v>0</v>
      </c>
      <c r="AD8" s="148">
        <f t="shared" si="1"/>
        <v>0</v>
      </c>
      <c r="AE8" s="44">
        <f t="shared" si="2"/>
        <v>0</v>
      </c>
    </row>
    <row r="9" spans="1:54" x14ac:dyDescent="0.25">
      <c r="A9" s="230"/>
      <c r="B9" s="231"/>
      <c r="C9" s="231"/>
      <c r="D9" s="5">
        <v>2020</v>
      </c>
      <c r="E9" s="95"/>
      <c r="F9" s="145"/>
      <c r="G9" s="95"/>
      <c r="H9" s="145"/>
      <c r="I9" s="95"/>
      <c r="J9" s="145"/>
      <c r="K9" s="95"/>
      <c r="L9" s="145"/>
      <c r="M9" s="95"/>
      <c r="N9" s="145"/>
      <c r="O9" s="95"/>
      <c r="P9" s="145"/>
      <c r="Q9" s="95"/>
      <c r="R9" s="145"/>
      <c r="S9" s="95"/>
      <c r="T9" s="145"/>
      <c r="U9" s="95"/>
      <c r="V9" s="145"/>
      <c r="W9" s="95"/>
      <c r="X9" s="145"/>
      <c r="Y9" s="95"/>
      <c r="Z9" s="145"/>
      <c r="AA9" s="95"/>
      <c r="AB9" s="145"/>
      <c r="AC9" s="38">
        <f t="shared" si="0"/>
        <v>0</v>
      </c>
      <c r="AD9" s="148">
        <f t="shared" si="1"/>
        <v>0</v>
      </c>
      <c r="AE9" s="44">
        <f t="shared" si="2"/>
        <v>0</v>
      </c>
    </row>
    <row r="10" spans="1:54" x14ac:dyDescent="0.25">
      <c r="A10" s="222">
        <v>2</v>
      </c>
      <c r="B10" s="224"/>
      <c r="C10" s="224"/>
      <c r="D10" s="4">
        <v>2017</v>
      </c>
      <c r="E10" s="96"/>
      <c r="F10" s="146"/>
      <c r="G10" s="96"/>
      <c r="H10" s="146"/>
      <c r="I10" s="96"/>
      <c r="J10" s="146"/>
      <c r="K10" s="96"/>
      <c r="L10" s="146"/>
      <c r="M10" s="96"/>
      <c r="N10" s="146"/>
      <c r="O10" s="96"/>
      <c r="P10" s="146"/>
      <c r="Q10" s="96"/>
      <c r="R10" s="146"/>
      <c r="S10" s="96"/>
      <c r="T10" s="146"/>
      <c r="U10" s="96"/>
      <c r="V10" s="146"/>
      <c r="W10" s="96"/>
      <c r="X10" s="146"/>
      <c r="Y10" s="96"/>
      <c r="Z10" s="146"/>
      <c r="AA10" s="96"/>
      <c r="AB10" s="146"/>
      <c r="AC10" s="39">
        <f t="shared" si="0"/>
        <v>0</v>
      </c>
      <c r="AD10" s="149">
        <f t="shared" si="1"/>
        <v>0</v>
      </c>
      <c r="AE10" s="45">
        <f t="shared" si="2"/>
        <v>0</v>
      </c>
    </row>
    <row r="11" spans="1:54" x14ac:dyDescent="0.25">
      <c r="A11" s="222"/>
      <c r="B11" s="224"/>
      <c r="C11" s="224"/>
      <c r="D11" s="4">
        <v>2018</v>
      </c>
      <c r="E11" s="96"/>
      <c r="F11" s="146"/>
      <c r="G11" s="96"/>
      <c r="H11" s="146"/>
      <c r="I11" s="96"/>
      <c r="J11" s="146"/>
      <c r="K11" s="96"/>
      <c r="L11" s="146"/>
      <c r="M11" s="96"/>
      <c r="N11" s="146"/>
      <c r="O11" s="96"/>
      <c r="P11" s="146"/>
      <c r="Q11" s="96"/>
      <c r="R11" s="146"/>
      <c r="S11" s="96"/>
      <c r="T11" s="146"/>
      <c r="U11" s="96"/>
      <c r="V11" s="146"/>
      <c r="W11" s="96"/>
      <c r="X11" s="146"/>
      <c r="Y11" s="96"/>
      <c r="Z11" s="146"/>
      <c r="AA11" s="96"/>
      <c r="AB11" s="146"/>
      <c r="AC11" s="39">
        <f t="shared" si="0"/>
        <v>0</v>
      </c>
      <c r="AD11" s="149">
        <f t="shared" si="1"/>
        <v>0</v>
      </c>
      <c r="AE11" s="45">
        <f t="shared" si="2"/>
        <v>0</v>
      </c>
    </row>
    <row r="12" spans="1:54" x14ac:dyDescent="0.25">
      <c r="A12" s="222"/>
      <c r="B12" s="224"/>
      <c r="C12" s="224"/>
      <c r="D12" s="4">
        <v>2019</v>
      </c>
      <c r="E12" s="96"/>
      <c r="F12" s="146"/>
      <c r="G12" s="96"/>
      <c r="H12" s="146"/>
      <c r="I12" s="96"/>
      <c r="J12" s="146"/>
      <c r="K12" s="96"/>
      <c r="L12" s="146"/>
      <c r="M12" s="96"/>
      <c r="N12" s="146"/>
      <c r="O12" s="96"/>
      <c r="P12" s="146"/>
      <c r="Q12" s="96"/>
      <c r="R12" s="146"/>
      <c r="S12" s="96"/>
      <c r="T12" s="146"/>
      <c r="U12" s="96"/>
      <c r="V12" s="146"/>
      <c r="W12" s="96"/>
      <c r="X12" s="146"/>
      <c r="Y12" s="96"/>
      <c r="Z12" s="146"/>
      <c r="AA12" s="96"/>
      <c r="AB12" s="146"/>
      <c r="AC12" s="39">
        <f t="shared" si="0"/>
        <v>0</v>
      </c>
      <c r="AD12" s="149">
        <f t="shared" si="1"/>
        <v>0</v>
      </c>
      <c r="AE12" s="45">
        <f t="shared" si="2"/>
        <v>0</v>
      </c>
    </row>
    <row r="13" spans="1:54" x14ac:dyDescent="0.25">
      <c r="A13" s="222"/>
      <c r="B13" s="224"/>
      <c r="C13" s="224"/>
      <c r="D13" s="4">
        <v>2020</v>
      </c>
      <c r="E13" s="96"/>
      <c r="F13" s="146"/>
      <c r="G13" s="96"/>
      <c r="H13" s="146"/>
      <c r="I13" s="96"/>
      <c r="J13" s="146"/>
      <c r="K13" s="96"/>
      <c r="L13" s="146"/>
      <c r="M13" s="96"/>
      <c r="N13" s="146"/>
      <c r="O13" s="96"/>
      <c r="P13" s="146"/>
      <c r="Q13" s="96"/>
      <c r="R13" s="146"/>
      <c r="S13" s="96"/>
      <c r="T13" s="146"/>
      <c r="U13" s="96"/>
      <c r="V13" s="146"/>
      <c r="W13" s="96"/>
      <c r="X13" s="146"/>
      <c r="Y13" s="96"/>
      <c r="Z13" s="146"/>
      <c r="AA13" s="96"/>
      <c r="AB13" s="146"/>
      <c r="AC13" s="39">
        <f t="shared" si="0"/>
        <v>0</v>
      </c>
      <c r="AD13" s="149">
        <f t="shared" si="1"/>
        <v>0</v>
      </c>
      <c r="AE13" s="45">
        <f t="shared" si="2"/>
        <v>0</v>
      </c>
    </row>
    <row r="14" spans="1:54" ht="15" customHeight="1" x14ac:dyDescent="0.25">
      <c r="A14" s="230">
        <v>3</v>
      </c>
      <c r="B14" s="231"/>
      <c r="C14" s="231"/>
      <c r="D14" s="160">
        <v>2017</v>
      </c>
      <c r="E14" s="95"/>
      <c r="F14" s="145"/>
      <c r="G14" s="95"/>
      <c r="H14" s="145"/>
      <c r="I14" s="95"/>
      <c r="J14" s="145"/>
      <c r="K14" s="95"/>
      <c r="L14" s="145"/>
      <c r="M14" s="95"/>
      <c r="N14" s="145"/>
      <c r="O14" s="95"/>
      <c r="P14" s="145"/>
      <c r="Q14" s="95"/>
      <c r="R14" s="145"/>
      <c r="S14" s="95"/>
      <c r="T14" s="145"/>
      <c r="U14" s="95"/>
      <c r="V14" s="145"/>
      <c r="W14" s="95"/>
      <c r="X14" s="145"/>
      <c r="Y14" s="95"/>
      <c r="Z14" s="145"/>
      <c r="AA14" s="95"/>
      <c r="AB14" s="145"/>
      <c r="AC14" s="38">
        <f t="shared" si="0"/>
        <v>0</v>
      </c>
      <c r="AD14" s="148">
        <f t="shared" si="1"/>
        <v>0</v>
      </c>
      <c r="AE14" s="44">
        <f t="shared" si="2"/>
        <v>0</v>
      </c>
      <c r="AG14" s="129"/>
      <c r="AH14" s="129"/>
      <c r="AI14" s="129"/>
      <c r="AJ14" s="129"/>
      <c r="AK14" s="129"/>
      <c r="AL14" s="129"/>
      <c r="AM14" s="129"/>
    </row>
    <row r="15" spans="1:54" ht="15" customHeight="1" x14ac:dyDescent="0.25">
      <c r="A15" s="230"/>
      <c r="B15" s="231"/>
      <c r="C15" s="231"/>
      <c r="D15" s="160">
        <v>2018</v>
      </c>
      <c r="E15" s="95"/>
      <c r="F15" s="145"/>
      <c r="G15" s="95"/>
      <c r="H15" s="145"/>
      <c r="I15" s="95"/>
      <c r="J15" s="145"/>
      <c r="K15" s="95"/>
      <c r="L15" s="145"/>
      <c r="M15" s="95"/>
      <c r="N15" s="145"/>
      <c r="O15" s="95"/>
      <c r="P15" s="145"/>
      <c r="Q15" s="95"/>
      <c r="R15" s="145"/>
      <c r="S15" s="95"/>
      <c r="T15" s="145"/>
      <c r="U15" s="95"/>
      <c r="V15" s="145"/>
      <c r="W15" s="95"/>
      <c r="X15" s="145"/>
      <c r="Y15" s="95"/>
      <c r="Z15" s="145"/>
      <c r="AA15" s="95"/>
      <c r="AB15" s="145"/>
      <c r="AC15" s="38">
        <f t="shared" si="0"/>
        <v>0</v>
      </c>
      <c r="AD15" s="148">
        <f t="shared" si="1"/>
        <v>0</v>
      </c>
      <c r="AE15" s="44">
        <f t="shared" si="2"/>
        <v>0</v>
      </c>
      <c r="AG15" s="129"/>
      <c r="AH15" s="129"/>
      <c r="AI15" s="129"/>
      <c r="AJ15" s="129"/>
      <c r="AK15" s="129"/>
      <c r="AL15" s="129"/>
      <c r="AM15" s="129"/>
    </row>
    <row r="16" spans="1:54" ht="15" customHeight="1" x14ac:dyDescent="0.25">
      <c r="A16" s="230"/>
      <c r="B16" s="231"/>
      <c r="C16" s="231"/>
      <c r="D16" s="160">
        <v>2019</v>
      </c>
      <c r="E16" s="95"/>
      <c r="F16" s="145"/>
      <c r="G16" s="95"/>
      <c r="H16" s="145"/>
      <c r="I16" s="95"/>
      <c r="J16" s="145"/>
      <c r="K16" s="95"/>
      <c r="L16" s="145"/>
      <c r="M16" s="95"/>
      <c r="N16" s="145"/>
      <c r="O16" s="95"/>
      <c r="P16" s="145"/>
      <c r="Q16" s="95"/>
      <c r="R16" s="145"/>
      <c r="S16" s="95"/>
      <c r="T16" s="145"/>
      <c r="U16" s="95"/>
      <c r="V16" s="145"/>
      <c r="W16" s="95"/>
      <c r="X16" s="145"/>
      <c r="Y16" s="95"/>
      <c r="Z16" s="145"/>
      <c r="AA16" s="95"/>
      <c r="AB16" s="145"/>
      <c r="AC16" s="38">
        <f t="shared" si="0"/>
        <v>0</v>
      </c>
      <c r="AD16" s="148">
        <f t="shared" si="1"/>
        <v>0</v>
      </c>
      <c r="AE16" s="44">
        <f t="shared" si="2"/>
        <v>0</v>
      </c>
      <c r="AG16" s="129"/>
      <c r="AH16" s="129"/>
      <c r="AI16" s="129"/>
      <c r="AJ16" s="129"/>
      <c r="AK16" s="129"/>
      <c r="AL16" s="129"/>
      <c r="AM16" s="129"/>
    </row>
    <row r="17" spans="1:31" x14ac:dyDescent="0.25">
      <c r="A17" s="230"/>
      <c r="B17" s="231"/>
      <c r="C17" s="231"/>
      <c r="D17" s="160">
        <v>2020</v>
      </c>
      <c r="E17" s="95"/>
      <c r="F17" s="145"/>
      <c r="G17" s="95"/>
      <c r="H17" s="145"/>
      <c r="I17" s="95"/>
      <c r="J17" s="145"/>
      <c r="K17" s="95"/>
      <c r="L17" s="145"/>
      <c r="M17" s="95"/>
      <c r="N17" s="145"/>
      <c r="O17" s="95"/>
      <c r="P17" s="145"/>
      <c r="Q17" s="95"/>
      <c r="R17" s="145"/>
      <c r="S17" s="95"/>
      <c r="T17" s="145"/>
      <c r="U17" s="95"/>
      <c r="V17" s="145"/>
      <c r="W17" s="95"/>
      <c r="X17" s="145"/>
      <c r="Y17" s="95"/>
      <c r="Z17" s="145"/>
      <c r="AA17" s="95"/>
      <c r="AB17" s="145"/>
      <c r="AC17" s="38">
        <f t="shared" si="0"/>
        <v>0</v>
      </c>
      <c r="AD17" s="148">
        <f t="shared" si="1"/>
        <v>0</v>
      </c>
      <c r="AE17" s="44">
        <f t="shared" si="2"/>
        <v>0</v>
      </c>
    </row>
    <row r="18" spans="1:31" x14ac:dyDescent="0.25">
      <c r="A18" s="222">
        <v>4</v>
      </c>
      <c r="B18" s="224"/>
      <c r="C18" s="224"/>
      <c r="D18" s="23">
        <v>2017</v>
      </c>
      <c r="E18" s="96"/>
      <c r="F18" s="146"/>
      <c r="G18" s="96"/>
      <c r="H18" s="146"/>
      <c r="I18" s="96"/>
      <c r="J18" s="146"/>
      <c r="K18" s="96"/>
      <c r="L18" s="146"/>
      <c r="M18" s="96"/>
      <c r="N18" s="146"/>
      <c r="O18" s="96"/>
      <c r="P18" s="146"/>
      <c r="Q18" s="96"/>
      <c r="R18" s="146"/>
      <c r="S18" s="96"/>
      <c r="T18" s="146"/>
      <c r="U18" s="96"/>
      <c r="V18" s="146"/>
      <c r="W18" s="96"/>
      <c r="X18" s="146"/>
      <c r="Y18" s="96"/>
      <c r="Z18" s="146"/>
      <c r="AA18" s="96"/>
      <c r="AB18" s="146"/>
      <c r="AC18" s="39">
        <f t="shared" si="0"/>
        <v>0</v>
      </c>
      <c r="AD18" s="149">
        <f t="shared" si="1"/>
        <v>0</v>
      </c>
      <c r="AE18" s="45">
        <f t="shared" si="2"/>
        <v>0</v>
      </c>
    </row>
    <row r="19" spans="1:31" x14ac:dyDescent="0.25">
      <c r="A19" s="222"/>
      <c r="B19" s="224"/>
      <c r="C19" s="224"/>
      <c r="D19" s="23">
        <v>2018</v>
      </c>
      <c r="E19" s="96"/>
      <c r="F19" s="146"/>
      <c r="G19" s="96"/>
      <c r="H19" s="146"/>
      <c r="I19" s="96"/>
      <c r="J19" s="146"/>
      <c r="K19" s="96"/>
      <c r="L19" s="146"/>
      <c r="M19" s="96"/>
      <c r="N19" s="146"/>
      <c r="O19" s="96"/>
      <c r="P19" s="146"/>
      <c r="Q19" s="96"/>
      <c r="R19" s="146"/>
      <c r="S19" s="96"/>
      <c r="T19" s="146"/>
      <c r="U19" s="96"/>
      <c r="V19" s="146"/>
      <c r="W19" s="96"/>
      <c r="X19" s="146"/>
      <c r="Y19" s="96"/>
      <c r="Z19" s="146"/>
      <c r="AA19" s="96"/>
      <c r="AB19" s="146"/>
      <c r="AC19" s="39">
        <f t="shared" si="0"/>
        <v>0</v>
      </c>
      <c r="AD19" s="149">
        <f t="shared" si="1"/>
        <v>0</v>
      </c>
      <c r="AE19" s="45">
        <f t="shared" si="2"/>
        <v>0</v>
      </c>
    </row>
    <row r="20" spans="1:31" x14ac:dyDescent="0.25">
      <c r="A20" s="222"/>
      <c r="B20" s="224"/>
      <c r="C20" s="224"/>
      <c r="D20" s="23">
        <v>2019</v>
      </c>
      <c r="E20" s="96"/>
      <c r="F20" s="146"/>
      <c r="G20" s="96"/>
      <c r="H20" s="146"/>
      <c r="I20" s="96"/>
      <c r="J20" s="146"/>
      <c r="K20" s="96"/>
      <c r="L20" s="146"/>
      <c r="M20" s="96"/>
      <c r="N20" s="146"/>
      <c r="O20" s="96"/>
      <c r="P20" s="146"/>
      <c r="Q20" s="96"/>
      <c r="R20" s="146"/>
      <c r="S20" s="96"/>
      <c r="T20" s="146"/>
      <c r="U20" s="96"/>
      <c r="V20" s="146"/>
      <c r="W20" s="96"/>
      <c r="X20" s="146"/>
      <c r="Y20" s="96"/>
      <c r="Z20" s="146"/>
      <c r="AA20" s="96"/>
      <c r="AB20" s="146"/>
      <c r="AC20" s="39">
        <f t="shared" si="0"/>
        <v>0</v>
      </c>
      <c r="AD20" s="149">
        <f t="shared" si="1"/>
        <v>0</v>
      </c>
      <c r="AE20" s="45">
        <f t="shared" si="2"/>
        <v>0</v>
      </c>
    </row>
    <row r="21" spans="1:31" x14ac:dyDescent="0.25">
      <c r="A21" s="222"/>
      <c r="B21" s="224"/>
      <c r="C21" s="224"/>
      <c r="D21" s="23">
        <v>2020</v>
      </c>
      <c r="E21" s="96"/>
      <c r="F21" s="146"/>
      <c r="G21" s="96"/>
      <c r="H21" s="146"/>
      <c r="I21" s="96"/>
      <c r="J21" s="146"/>
      <c r="K21" s="96"/>
      <c r="L21" s="146"/>
      <c r="M21" s="96"/>
      <c r="N21" s="146"/>
      <c r="O21" s="96"/>
      <c r="P21" s="146"/>
      <c r="Q21" s="96"/>
      <c r="R21" s="146"/>
      <c r="S21" s="96"/>
      <c r="T21" s="146"/>
      <c r="U21" s="96"/>
      <c r="V21" s="146"/>
      <c r="W21" s="96"/>
      <c r="X21" s="146"/>
      <c r="Y21" s="96"/>
      <c r="Z21" s="146"/>
      <c r="AA21" s="96"/>
      <c r="AB21" s="146"/>
      <c r="AC21" s="39">
        <f t="shared" si="0"/>
        <v>0</v>
      </c>
      <c r="AD21" s="149">
        <f t="shared" si="1"/>
        <v>0</v>
      </c>
      <c r="AE21" s="45">
        <f t="shared" si="2"/>
        <v>0</v>
      </c>
    </row>
    <row r="22" spans="1:31" x14ac:dyDescent="0.25">
      <c r="A22" s="230">
        <v>5</v>
      </c>
      <c r="B22" s="231"/>
      <c r="C22" s="231"/>
      <c r="D22" s="160">
        <v>2017</v>
      </c>
      <c r="E22" s="95"/>
      <c r="F22" s="145"/>
      <c r="G22" s="95"/>
      <c r="H22" s="145"/>
      <c r="I22" s="95"/>
      <c r="J22" s="145"/>
      <c r="K22" s="95"/>
      <c r="L22" s="145"/>
      <c r="M22" s="95"/>
      <c r="N22" s="145"/>
      <c r="O22" s="95"/>
      <c r="P22" s="145"/>
      <c r="Q22" s="95"/>
      <c r="R22" s="145"/>
      <c r="S22" s="95"/>
      <c r="T22" s="145"/>
      <c r="U22" s="95"/>
      <c r="V22" s="145"/>
      <c r="W22" s="95"/>
      <c r="X22" s="145"/>
      <c r="Y22" s="95"/>
      <c r="Z22" s="145"/>
      <c r="AA22" s="95"/>
      <c r="AB22" s="145"/>
      <c r="AC22" s="38">
        <f t="shared" si="0"/>
        <v>0</v>
      </c>
      <c r="AD22" s="148">
        <f t="shared" si="1"/>
        <v>0</v>
      </c>
      <c r="AE22" s="44">
        <f t="shared" si="2"/>
        <v>0</v>
      </c>
    </row>
    <row r="23" spans="1:31" x14ac:dyDescent="0.25">
      <c r="A23" s="230"/>
      <c r="B23" s="231"/>
      <c r="C23" s="231"/>
      <c r="D23" s="160">
        <v>2018</v>
      </c>
      <c r="E23" s="95"/>
      <c r="F23" s="145"/>
      <c r="G23" s="95"/>
      <c r="H23" s="145"/>
      <c r="I23" s="95"/>
      <c r="J23" s="145"/>
      <c r="K23" s="95"/>
      <c r="L23" s="145"/>
      <c r="M23" s="95"/>
      <c r="N23" s="145"/>
      <c r="O23" s="95"/>
      <c r="P23" s="145"/>
      <c r="Q23" s="95"/>
      <c r="R23" s="145"/>
      <c r="S23" s="95"/>
      <c r="T23" s="145"/>
      <c r="U23" s="95"/>
      <c r="V23" s="145"/>
      <c r="W23" s="95"/>
      <c r="X23" s="145"/>
      <c r="Y23" s="95"/>
      <c r="Z23" s="145"/>
      <c r="AA23" s="95"/>
      <c r="AB23" s="145"/>
      <c r="AC23" s="38">
        <f t="shared" si="0"/>
        <v>0</v>
      </c>
      <c r="AD23" s="148">
        <f t="shared" si="1"/>
        <v>0</v>
      </c>
      <c r="AE23" s="44">
        <f t="shared" si="2"/>
        <v>0</v>
      </c>
    </row>
    <row r="24" spans="1:31" x14ac:dyDescent="0.25">
      <c r="A24" s="230"/>
      <c r="B24" s="231"/>
      <c r="C24" s="231"/>
      <c r="D24" s="160">
        <v>2019</v>
      </c>
      <c r="E24" s="95"/>
      <c r="F24" s="145"/>
      <c r="G24" s="95"/>
      <c r="H24" s="145"/>
      <c r="I24" s="95"/>
      <c r="J24" s="145"/>
      <c r="K24" s="95"/>
      <c r="L24" s="145"/>
      <c r="M24" s="95"/>
      <c r="N24" s="145"/>
      <c r="O24" s="95"/>
      <c r="P24" s="145"/>
      <c r="Q24" s="95"/>
      <c r="R24" s="145"/>
      <c r="S24" s="95"/>
      <c r="T24" s="145"/>
      <c r="U24" s="95"/>
      <c r="V24" s="145"/>
      <c r="W24" s="95"/>
      <c r="X24" s="145"/>
      <c r="Y24" s="95"/>
      <c r="Z24" s="145"/>
      <c r="AA24" s="95"/>
      <c r="AB24" s="145"/>
      <c r="AC24" s="38">
        <f t="shared" si="0"/>
        <v>0</v>
      </c>
      <c r="AD24" s="148">
        <f t="shared" si="1"/>
        <v>0</v>
      </c>
      <c r="AE24" s="44">
        <f t="shared" si="2"/>
        <v>0</v>
      </c>
    </row>
    <row r="25" spans="1:31" x14ac:dyDescent="0.25">
      <c r="A25" s="230"/>
      <c r="B25" s="231"/>
      <c r="C25" s="231"/>
      <c r="D25" s="160">
        <v>2020</v>
      </c>
      <c r="E25" s="95"/>
      <c r="F25" s="145"/>
      <c r="G25" s="95"/>
      <c r="H25" s="145"/>
      <c r="I25" s="95"/>
      <c r="J25" s="145"/>
      <c r="K25" s="95"/>
      <c r="L25" s="145"/>
      <c r="M25" s="95"/>
      <c r="N25" s="145"/>
      <c r="O25" s="95"/>
      <c r="P25" s="145"/>
      <c r="Q25" s="95"/>
      <c r="R25" s="145"/>
      <c r="S25" s="95"/>
      <c r="T25" s="145"/>
      <c r="U25" s="95"/>
      <c r="V25" s="145"/>
      <c r="W25" s="95"/>
      <c r="X25" s="145"/>
      <c r="Y25" s="95"/>
      <c r="Z25" s="145"/>
      <c r="AA25" s="95"/>
      <c r="AB25" s="145"/>
      <c r="AC25" s="38">
        <f t="shared" si="0"/>
        <v>0</v>
      </c>
      <c r="AD25" s="148">
        <f t="shared" si="1"/>
        <v>0</v>
      </c>
      <c r="AE25" s="44">
        <f t="shared" si="2"/>
        <v>0</v>
      </c>
    </row>
    <row r="26" spans="1:31" x14ac:dyDescent="0.25">
      <c r="A26" s="222">
        <v>6</v>
      </c>
      <c r="B26" s="224"/>
      <c r="C26" s="224"/>
      <c r="D26" s="23">
        <v>2017</v>
      </c>
      <c r="E26" s="96"/>
      <c r="F26" s="146"/>
      <c r="G26" s="96"/>
      <c r="H26" s="146"/>
      <c r="I26" s="96"/>
      <c r="J26" s="146"/>
      <c r="K26" s="96"/>
      <c r="L26" s="146"/>
      <c r="M26" s="96"/>
      <c r="N26" s="146"/>
      <c r="O26" s="96"/>
      <c r="P26" s="146"/>
      <c r="Q26" s="96"/>
      <c r="R26" s="146"/>
      <c r="S26" s="96"/>
      <c r="T26" s="146"/>
      <c r="U26" s="96"/>
      <c r="V26" s="146"/>
      <c r="W26" s="96"/>
      <c r="X26" s="146"/>
      <c r="Y26" s="96"/>
      <c r="Z26" s="146"/>
      <c r="AA26" s="96"/>
      <c r="AB26" s="146"/>
      <c r="AC26" s="39">
        <f t="shared" si="0"/>
        <v>0</v>
      </c>
      <c r="AD26" s="149">
        <f t="shared" si="1"/>
        <v>0</v>
      </c>
      <c r="AE26" s="45">
        <f t="shared" si="2"/>
        <v>0</v>
      </c>
    </row>
    <row r="27" spans="1:31" x14ac:dyDescent="0.25">
      <c r="A27" s="222"/>
      <c r="B27" s="224"/>
      <c r="C27" s="224"/>
      <c r="D27" s="23">
        <v>2018</v>
      </c>
      <c r="E27" s="96"/>
      <c r="F27" s="146"/>
      <c r="G27" s="96"/>
      <c r="H27" s="146"/>
      <c r="I27" s="96"/>
      <c r="J27" s="146"/>
      <c r="K27" s="96"/>
      <c r="L27" s="146"/>
      <c r="M27" s="96"/>
      <c r="N27" s="146"/>
      <c r="O27" s="96"/>
      <c r="P27" s="146"/>
      <c r="Q27" s="96"/>
      <c r="R27" s="146"/>
      <c r="S27" s="96"/>
      <c r="T27" s="146"/>
      <c r="U27" s="96"/>
      <c r="V27" s="146"/>
      <c r="W27" s="96"/>
      <c r="X27" s="146"/>
      <c r="Y27" s="96"/>
      <c r="Z27" s="146"/>
      <c r="AA27" s="96"/>
      <c r="AB27" s="146"/>
      <c r="AC27" s="39">
        <f t="shared" si="0"/>
        <v>0</v>
      </c>
      <c r="AD27" s="149">
        <f t="shared" si="1"/>
        <v>0</v>
      </c>
      <c r="AE27" s="45">
        <f t="shared" si="2"/>
        <v>0</v>
      </c>
    </row>
    <row r="28" spans="1:31" x14ac:dyDescent="0.25">
      <c r="A28" s="222"/>
      <c r="B28" s="224"/>
      <c r="C28" s="224"/>
      <c r="D28" s="23">
        <v>2019</v>
      </c>
      <c r="E28" s="96"/>
      <c r="F28" s="146"/>
      <c r="G28" s="96"/>
      <c r="H28" s="146"/>
      <c r="I28" s="96"/>
      <c r="J28" s="146"/>
      <c r="K28" s="96"/>
      <c r="L28" s="146"/>
      <c r="M28" s="96"/>
      <c r="N28" s="146"/>
      <c r="O28" s="96"/>
      <c r="P28" s="146"/>
      <c r="Q28" s="96"/>
      <c r="R28" s="146"/>
      <c r="S28" s="96"/>
      <c r="T28" s="146"/>
      <c r="U28" s="96"/>
      <c r="V28" s="146"/>
      <c r="W28" s="96"/>
      <c r="X28" s="146"/>
      <c r="Y28" s="96"/>
      <c r="Z28" s="146"/>
      <c r="AA28" s="96"/>
      <c r="AB28" s="146"/>
      <c r="AC28" s="39">
        <f t="shared" si="0"/>
        <v>0</v>
      </c>
      <c r="AD28" s="149">
        <f t="shared" si="1"/>
        <v>0</v>
      </c>
      <c r="AE28" s="45">
        <f t="shared" si="2"/>
        <v>0</v>
      </c>
    </row>
    <row r="29" spans="1:31" x14ac:dyDescent="0.25">
      <c r="A29" s="222"/>
      <c r="B29" s="224"/>
      <c r="C29" s="224"/>
      <c r="D29" s="23">
        <v>2020</v>
      </c>
      <c r="E29" s="96"/>
      <c r="F29" s="146"/>
      <c r="G29" s="96"/>
      <c r="H29" s="146"/>
      <c r="I29" s="96"/>
      <c r="J29" s="146"/>
      <c r="K29" s="96"/>
      <c r="L29" s="146"/>
      <c r="M29" s="96"/>
      <c r="N29" s="146"/>
      <c r="O29" s="96"/>
      <c r="P29" s="146"/>
      <c r="Q29" s="96"/>
      <c r="R29" s="146"/>
      <c r="S29" s="96"/>
      <c r="T29" s="146"/>
      <c r="U29" s="96"/>
      <c r="V29" s="146"/>
      <c r="W29" s="96"/>
      <c r="X29" s="146"/>
      <c r="Y29" s="96"/>
      <c r="Z29" s="146"/>
      <c r="AA29" s="96"/>
      <c r="AB29" s="146"/>
      <c r="AC29" s="39">
        <f t="shared" si="0"/>
        <v>0</v>
      </c>
      <c r="AD29" s="149">
        <f t="shared" si="1"/>
        <v>0</v>
      </c>
      <c r="AE29" s="45">
        <f t="shared" si="2"/>
        <v>0</v>
      </c>
    </row>
    <row r="30" spans="1:31" x14ac:dyDescent="0.25">
      <c r="A30" s="230">
        <v>7</v>
      </c>
      <c r="B30" s="231"/>
      <c r="C30" s="231"/>
      <c r="D30" s="160">
        <v>2017</v>
      </c>
      <c r="E30" s="95"/>
      <c r="F30" s="145"/>
      <c r="G30" s="95"/>
      <c r="H30" s="145"/>
      <c r="I30" s="95"/>
      <c r="J30" s="145"/>
      <c r="K30" s="95"/>
      <c r="L30" s="145"/>
      <c r="M30" s="95"/>
      <c r="N30" s="145"/>
      <c r="O30" s="95"/>
      <c r="P30" s="145"/>
      <c r="Q30" s="95"/>
      <c r="R30" s="145"/>
      <c r="S30" s="95"/>
      <c r="T30" s="145"/>
      <c r="U30" s="95"/>
      <c r="V30" s="145"/>
      <c r="W30" s="95"/>
      <c r="X30" s="145"/>
      <c r="Y30" s="95"/>
      <c r="Z30" s="145"/>
      <c r="AA30" s="95"/>
      <c r="AB30" s="145"/>
      <c r="AC30" s="38">
        <f t="shared" si="0"/>
        <v>0</v>
      </c>
      <c r="AD30" s="148">
        <f t="shared" si="1"/>
        <v>0</v>
      </c>
      <c r="AE30" s="44">
        <f t="shared" si="2"/>
        <v>0</v>
      </c>
    </row>
    <row r="31" spans="1:31" x14ac:dyDescent="0.25">
      <c r="A31" s="230"/>
      <c r="B31" s="231"/>
      <c r="C31" s="231"/>
      <c r="D31" s="160">
        <v>2018</v>
      </c>
      <c r="E31" s="95"/>
      <c r="F31" s="145"/>
      <c r="G31" s="95"/>
      <c r="H31" s="145"/>
      <c r="I31" s="95"/>
      <c r="J31" s="145"/>
      <c r="K31" s="95"/>
      <c r="L31" s="145"/>
      <c r="M31" s="95"/>
      <c r="N31" s="145"/>
      <c r="O31" s="95"/>
      <c r="P31" s="145"/>
      <c r="Q31" s="95"/>
      <c r="R31" s="145"/>
      <c r="S31" s="95"/>
      <c r="T31" s="145"/>
      <c r="U31" s="95"/>
      <c r="V31" s="145"/>
      <c r="W31" s="95"/>
      <c r="X31" s="145"/>
      <c r="Y31" s="95"/>
      <c r="Z31" s="145"/>
      <c r="AA31" s="95"/>
      <c r="AB31" s="145"/>
      <c r="AC31" s="38">
        <f t="shared" si="0"/>
        <v>0</v>
      </c>
      <c r="AD31" s="148">
        <f t="shared" si="1"/>
        <v>0</v>
      </c>
      <c r="AE31" s="44">
        <f t="shared" si="2"/>
        <v>0</v>
      </c>
    </row>
    <row r="32" spans="1:31" x14ac:dyDescent="0.25">
      <c r="A32" s="230"/>
      <c r="B32" s="231"/>
      <c r="C32" s="231"/>
      <c r="D32" s="160">
        <v>2019</v>
      </c>
      <c r="E32" s="95"/>
      <c r="F32" s="145"/>
      <c r="G32" s="95"/>
      <c r="H32" s="145"/>
      <c r="I32" s="95"/>
      <c r="J32" s="145"/>
      <c r="K32" s="95"/>
      <c r="L32" s="145"/>
      <c r="M32" s="95"/>
      <c r="N32" s="145"/>
      <c r="O32" s="95"/>
      <c r="P32" s="145"/>
      <c r="Q32" s="95"/>
      <c r="R32" s="145"/>
      <c r="S32" s="95"/>
      <c r="T32" s="145"/>
      <c r="U32" s="95"/>
      <c r="V32" s="145"/>
      <c r="W32" s="95"/>
      <c r="X32" s="145"/>
      <c r="Y32" s="95"/>
      <c r="Z32" s="145"/>
      <c r="AA32" s="95"/>
      <c r="AB32" s="145"/>
      <c r="AC32" s="38">
        <f t="shared" si="0"/>
        <v>0</v>
      </c>
      <c r="AD32" s="148">
        <f t="shared" si="1"/>
        <v>0</v>
      </c>
      <c r="AE32" s="44">
        <f t="shared" si="2"/>
        <v>0</v>
      </c>
    </row>
    <row r="33" spans="1:31" x14ac:dyDescent="0.25">
      <c r="A33" s="230"/>
      <c r="B33" s="231"/>
      <c r="C33" s="231"/>
      <c r="D33" s="160">
        <v>2020</v>
      </c>
      <c r="E33" s="95"/>
      <c r="F33" s="145"/>
      <c r="G33" s="95"/>
      <c r="H33" s="145"/>
      <c r="I33" s="95"/>
      <c r="J33" s="145"/>
      <c r="K33" s="95"/>
      <c r="L33" s="145"/>
      <c r="M33" s="95"/>
      <c r="N33" s="145"/>
      <c r="O33" s="95"/>
      <c r="P33" s="145"/>
      <c r="Q33" s="95"/>
      <c r="R33" s="145"/>
      <c r="S33" s="95"/>
      <c r="T33" s="145"/>
      <c r="U33" s="95"/>
      <c r="V33" s="145"/>
      <c r="W33" s="95"/>
      <c r="X33" s="145"/>
      <c r="Y33" s="95"/>
      <c r="Z33" s="145"/>
      <c r="AA33" s="95"/>
      <c r="AB33" s="145"/>
      <c r="AC33" s="38">
        <f t="shared" si="0"/>
        <v>0</v>
      </c>
      <c r="AD33" s="148">
        <f t="shared" si="1"/>
        <v>0</v>
      </c>
      <c r="AE33" s="44">
        <f t="shared" si="2"/>
        <v>0</v>
      </c>
    </row>
    <row r="34" spans="1:31" x14ac:dyDescent="0.25">
      <c r="A34" s="222">
        <v>8</v>
      </c>
      <c r="B34" s="224"/>
      <c r="C34" s="224"/>
      <c r="D34" s="23">
        <v>2017</v>
      </c>
      <c r="E34" s="96"/>
      <c r="F34" s="146"/>
      <c r="G34" s="96"/>
      <c r="H34" s="146"/>
      <c r="I34" s="96"/>
      <c r="J34" s="146"/>
      <c r="K34" s="96"/>
      <c r="L34" s="146"/>
      <c r="M34" s="96"/>
      <c r="N34" s="146"/>
      <c r="O34" s="96"/>
      <c r="P34" s="146"/>
      <c r="Q34" s="96"/>
      <c r="R34" s="146"/>
      <c r="S34" s="96"/>
      <c r="T34" s="146"/>
      <c r="U34" s="96"/>
      <c r="V34" s="146"/>
      <c r="W34" s="96"/>
      <c r="X34" s="146"/>
      <c r="Y34" s="96"/>
      <c r="Z34" s="146"/>
      <c r="AA34" s="96"/>
      <c r="AB34" s="146"/>
      <c r="AC34" s="39">
        <f t="shared" si="0"/>
        <v>0</v>
      </c>
      <c r="AD34" s="149">
        <f t="shared" si="1"/>
        <v>0</v>
      </c>
      <c r="AE34" s="45">
        <f t="shared" si="2"/>
        <v>0</v>
      </c>
    </row>
    <row r="35" spans="1:31" x14ac:dyDescent="0.25">
      <c r="A35" s="222"/>
      <c r="B35" s="224"/>
      <c r="C35" s="224"/>
      <c r="D35" s="23">
        <v>2018</v>
      </c>
      <c r="E35" s="96"/>
      <c r="F35" s="146"/>
      <c r="G35" s="96"/>
      <c r="H35" s="146"/>
      <c r="I35" s="96"/>
      <c r="J35" s="146"/>
      <c r="K35" s="96"/>
      <c r="L35" s="146"/>
      <c r="M35" s="96"/>
      <c r="N35" s="146"/>
      <c r="O35" s="96"/>
      <c r="P35" s="146"/>
      <c r="Q35" s="96"/>
      <c r="R35" s="146"/>
      <c r="S35" s="96"/>
      <c r="T35" s="146"/>
      <c r="U35" s="96"/>
      <c r="V35" s="146"/>
      <c r="W35" s="96"/>
      <c r="X35" s="146"/>
      <c r="Y35" s="96"/>
      <c r="Z35" s="146"/>
      <c r="AA35" s="96"/>
      <c r="AB35" s="146"/>
      <c r="AC35" s="39">
        <f t="shared" si="0"/>
        <v>0</v>
      </c>
      <c r="AD35" s="149">
        <f t="shared" si="1"/>
        <v>0</v>
      </c>
      <c r="AE35" s="45">
        <f t="shared" si="2"/>
        <v>0</v>
      </c>
    </row>
    <row r="36" spans="1:31" x14ac:dyDescent="0.25">
      <c r="A36" s="222"/>
      <c r="B36" s="224"/>
      <c r="C36" s="224"/>
      <c r="D36" s="23">
        <v>2019</v>
      </c>
      <c r="E36" s="96"/>
      <c r="F36" s="146"/>
      <c r="G36" s="96"/>
      <c r="H36" s="146"/>
      <c r="I36" s="96"/>
      <c r="J36" s="146"/>
      <c r="K36" s="96"/>
      <c r="L36" s="146"/>
      <c r="M36" s="96"/>
      <c r="N36" s="146"/>
      <c r="O36" s="96"/>
      <c r="P36" s="146"/>
      <c r="Q36" s="96"/>
      <c r="R36" s="146"/>
      <c r="S36" s="96"/>
      <c r="T36" s="146"/>
      <c r="U36" s="96"/>
      <c r="V36" s="146"/>
      <c r="W36" s="96"/>
      <c r="X36" s="146"/>
      <c r="Y36" s="96"/>
      <c r="Z36" s="146"/>
      <c r="AA36" s="96"/>
      <c r="AB36" s="146"/>
      <c r="AC36" s="39">
        <f t="shared" si="0"/>
        <v>0</v>
      </c>
      <c r="AD36" s="149">
        <f t="shared" si="1"/>
        <v>0</v>
      </c>
      <c r="AE36" s="45">
        <f t="shared" si="2"/>
        <v>0</v>
      </c>
    </row>
    <row r="37" spans="1:31" x14ac:dyDescent="0.25">
      <c r="A37" s="222"/>
      <c r="B37" s="224"/>
      <c r="C37" s="224"/>
      <c r="D37" s="23">
        <v>2020</v>
      </c>
      <c r="E37" s="96"/>
      <c r="F37" s="146"/>
      <c r="G37" s="96"/>
      <c r="H37" s="146"/>
      <c r="I37" s="96"/>
      <c r="J37" s="146"/>
      <c r="K37" s="96"/>
      <c r="L37" s="146"/>
      <c r="M37" s="96"/>
      <c r="N37" s="146"/>
      <c r="O37" s="96"/>
      <c r="P37" s="146"/>
      <c r="Q37" s="96"/>
      <c r="R37" s="146"/>
      <c r="S37" s="96"/>
      <c r="T37" s="146"/>
      <c r="U37" s="96"/>
      <c r="V37" s="146"/>
      <c r="W37" s="96"/>
      <c r="X37" s="146"/>
      <c r="Y37" s="96"/>
      <c r="Z37" s="146"/>
      <c r="AA37" s="96"/>
      <c r="AB37" s="146"/>
      <c r="AC37" s="39">
        <f t="shared" si="0"/>
        <v>0</v>
      </c>
      <c r="AD37" s="149">
        <f t="shared" si="1"/>
        <v>0</v>
      </c>
      <c r="AE37" s="45">
        <f t="shared" si="2"/>
        <v>0</v>
      </c>
    </row>
    <row r="38" spans="1:31" x14ac:dyDescent="0.25">
      <c r="A38" s="230">
        <v>9</v>
      </c>
      <c r="B38" s="231"/>
      <c r="C38" s="231"/>
      <c r="D38" s="160">
        <v>2017</v>
      </c>
      <c r="E38" s="95"/>
      <c r="F38" s="145"/>
      <c r="G38" s="95"/>
      <c r="H38" s="145"/>
      <c r="I38" s="95"/>
      <c r="J38" s="145"/>
      <c r="K38" s="95"/>
      <c r="L38" s="145"/>
      <c r="M38" s="95"/>
      <c r="N38" s="145"/>
      <c r="O38" s="95"/>
      <c r="P38" s="145"/>
      <c r="Q38" s="95"/>
      <c r="R38" s="145"/>
      <c r="S38" s="95"/>
      <c r="T38" s="145"/>
      <c r="U38" s="95"/>
      <c r="V38" s="145"/>
      <c r="W38" s="95"/>
      <c r="X38" s="145"/>
      <c r="Y38" s="95"/>
      <c r="Z38" s="145"/>
      <c r="AA38" s="95"/>
      <c r="AB38" s="145"/>
      <c r="AC38" s="38">
        <f t="shared" si="0"/>
        <v>0</v>
      </c>
      <c r="AD38" s="148">
        <f t="shared" si="1"/>
        <v>0</v>
      </c>
      <c r="AE38" s="44">
        <f t="shared" si="2"/>
        <v>0</v>
      </c>
    </row>
    <row r="39" spans="1:31" x14ac:dyDescent="0.25">
      <c r="A39" s="230"/>
      <c r="B39" s="231"/>
      <c r="C39" s="231"/>
      <c r="D39" s="160">
        <v>2018</v>
      </c>
      <c r="E39" s="95"/>
      <c r="F39" s="145"/>
      <c r="G39" s="95"/>
      <c r="H39" s="145"/>
      <c r="I39" s="95"/>
      <c r="J39" s="145"/>
      <c r="K39" s="95"/>
      <c r="L39" s="145"/>
      <c r="M39" s="95"/>
      <c r="N39" s="145"/>
      <c r="O39" s="95"/>
      <c r="P39" s="145"/>
      <c r="Q39" s="95"/>
      <c r="R39" s="145"/>
      <c r="S39" s="95"/>
      <c r="T39" s="145"/>
      <c r="U39" s="95"/>
      <c r="V39" s="145"/>
      <c r="W39" s="95"/>
      <c r="X39" s="145"/>
      <c r="Y39" s="95"/>
      <c r="Z39" s="145"/>
      <c r="AA39" s="95"/>
      <c r="AB39" s="145"/>
      <c r="AC39" s="38">
        <f t="shared" si="0"/>
        <v>0</v>
      </c>
      <c r="AD39" s="148">
        <f t="shared" si="1"/>
        <v>0</v>
      </c>
      <c r="AE39" s="44">
        <f t="shared" si="2"/>
        <v>0</v>
      </c>
    </row>
    <row r="40" spans="1:31" x14ac:dyDescent="0.25">
      <c r="A40" s="230"/>
      <c r="B40" s="231"/>
      <c r="C40" s="231"/>
      <c r="D40" s="160">
        <v>2019</v>
      </c>
      <c r="E40" s="95"/>
      <c r="F40" s="145"/>
      <c r="G40" s="95"/>
      <c r="H40" s="145"/>
      <c r="I40" s="95"/>
      <c r="J40" s="145"/>
      <c r="K40" s="95"/>
      <c r="L40" s="145"/>
      <c r="M40" s="95"/>
      <c r="N40" s="145"/>
      <c r="O40" s="95"/>
      <c r="P40" s="145"/>
      <c r="Q40" s="95"/>
      <c r="R40" s="145"/>
      <c r="S40" s="95"/>
      <c r="T40" s="145"/>
      <c r="U40" s="95"/>
      <c r="V40" s="145"/>
      <c r="W40" s="95"/>
      <c r="X40" s="145"/>
      <c r="Y40" s="95"/>
      <c r="Z40" s="145"/>
      <c r="AA40" s="95"/>
      <c r="AB40" s="145"/>
      <c r="AC40" s="38">
        <f t="shared" si="0"/>
        <v>0</v>
      </c>
      <c r="AD40" s="148">
        <f t="shared" si="1"/>
        <v>0</v>
      </c>
      <c r="AE40" s="44">
        <f t="shared" si="2"/>
        <v>0</v>
      </c>
    </row>
    <row r="41" spans="1:31" x14ac:dyDescent="0.25">
      <c r="A41" s="230"/>
      <c r="B41" s="231"/>
      <c r="C41" s="231"/>
      <c r="D41" s="160">
        <v>2020</v>
      </c>
      <c r="E41" s="95"/>
      <c r="F41" s="145"/>
      <c r="G41" s="95"/>
      <c r="H41" s="145"/>
      <c r="I41" s="95"/>
      <c r="J41" s="145"/>
      <c r="K41" s="95"/>
      <c r="L41" s="145"/>
      <c r="M41" s="95"/>
      <c r="N41" s="145"/>
      <c r="O41" s="95"/>
      <c r="P41" s="145"/>
      <c r="Q41" s="95"/>
      <c r="R41" s="145"/>
      <c r="S41" s="95"/>
      <c r="T41" s="145"/>
      <c r="U41" s="95"/>
      <c r="V41" s="145"/>
      <c r="W41" s="95"/>
      <c r="X41" s="145"/>
      <c r="Y41" s="95"/>
      <c r="Z41" s="145"/>
      <c r="AA41" s="95"/>
      <c r="AB41" s="145"/>
      <c r="AC41" s="38">
        <f t="shared" si="0"/>
        <v>0</v>
      </c>
      <c r="AD41" s="148">
        <f t="shared" si="1"/>
        <v>0</v>
      </c>
      <c r="AE41" s="44">
        <f t="shared" si="2"/>
        <v>0</v>
      </c>
    </row>
    <row r="42" spans="1:31" x14ac:dyDescent="0.25">
      <c r="A42" s="222">
        <v>10</v>
      </c>
      <c r="B42" s="224"/>
      <c r="C42" s="224"/>
      <c r="D42" s="23">
        <v>2017</v>
      </c>
      <c r="E42" s="96"/>
      <c r="F42" s="146"/>
      <c r="G42" s="96"/>
      <c r="H42" s="146"/>
      <c r="I42" s="96"/>
      <c r="J42" s="146"/>
      <c r="K42" s="96"/>
      <c r="L42" s="146"/>
      <c r="M42" s="96"/>
      <c r="N42" s="146"/>
      <c r="O42" s="96"/>
      <c r="P42" s="146"/>
      <c r="Q42" s="96"/>
      <c r="R42" s="146"/>
      <c r="S42" s="96"/>
      <c r="T42" s="146"/>
      <c r="U42" s="96"/>
      <c r="V42" s="146"/>
      <c r="W42" s="96"/>
      <c r="X42" s="146"/>
      <c r="Y42" s="96"/>
      <c r="Z42" s="146"/>
      <c r="AA42" s="96"/>
      <c r="AB42" s="146"/>
      <c r="AC42" s="39">
        <f t="shared" si="0"/>
        <v>0</v>
      </c>
      <c r="AD42" s="149">
        <f t="shared" si="1"/>
        <v>0</v>
      </c>
      <c r="AE42" s="45">
        <f t="shared" si="2"/>
        <v>0</v>
      </c>
    </row>
    <row r="43" spans="1:31" x14ac:dyDescent="0.25">
      <c r="A43" s="222"/>
      <c r="B43" s="224"/>
      <c r="C43" s="224"/>
      <c r="D43" s="23">
        <v>2018</v>
      </c>
      <c r="E43" s="96"/>
      <c r="F43" s="146"/>
      <c r="G43" s="96"/>
      <c r="H43" s="146"/>
      <c r="I43" s="96"/>
      <c r="J43" s="146"/>
      <c r="K43" s="96"/>
      <c r="L43" s="146"/>
      <c r="M43" s="96"/>
      <c r="N43" s="146"/>
      <c r="O43" s="96"/>
      <c r="P43" s="146"/>
      <c r="Q43" s="96"/>
      <c r="R43" s="146"/>
      <c r="S43" s="96"/>
      <c r="T43" s="146"/>
      <c r="U43" s="96"/>
      <c r="V43" s="146"/>
      <c r="W43" s="96"/>
      <c r="X43" s="146"/>
      <c r="Y43" s="96"/>
      <c r="Z43" s="146"/>
      <c r="AA43" s="96"/>
      <c r="AB43" s="146"/>
      <c r="AC43" s="39">
        <f t="shared" si="0"/>
        <v>0</v>
      </c>
      <c r="AD43" s="149">
        <f t="shared" si="1"/>
        <v>0</v>
      </c>
      <c r="AE43" s="45">
        <f t="shared" si="2"/>
        <v>0</v>
      </c>
    </row>
    <row r="44" spans="1:31" x14ac:dyDescent="0.25">
      <c r="A44" s="222"/>
      <c r="B44" s="224"/>
      <c r="C44" s="224"/>
      <c r="D44" s="23">
        <v>2019</v>
      </c>
      <c r="E44" s="96"/>
      <c r="F44" s="146"/>
      <c r="G44" s="96"/>
      <c r="H44" s="146"/>
      <c r="I44" s="96"/>
      <c r="J44" s="146"/>
      <c r="K44" s="96"/>
      <c r="L44" s="146"/>
      <c r="M44" s="96"/>
      <c r="N44" s="146"/>
      <c r="O44" s="96"/>
      <c r="P44" s="146"/>
      <c r="Q44" s="96"/>
      <c r="R44" s="146"/>
      <c r="S44" s="96"/>
      <c r="T44" s="146"/>
      <c r="U44" s="96"/>
      <c r="V44" s="146"/>
      <c r="W44" s="96"/>
      <c r="X44" s="146"/>
      <c r="Y44" s="96"/>
      <c r="Z44" s="146"/>
      <c r="AA44" s="96"/>
      <c r="AB44" s="146"/>
      <c r="AC44" s="39">
        <f t="shared" si="0"/>
        <v>0</v>
      </c>
      <c r="AD44" s="149">
        <f t="shared" si="1"/>
        <v>0</v>
      </c>
      <c r="AE44" s="45">
        <f t="shared" si="2"/>
        <v>0</v>
      </c>
    </row>
    <row r="45" spans="1:31" x14ac:dyDescent="0.25">
      <c r="A45" s="222"/>
      <c r="B45" s="224"/>
      <c r="C45" s="224"/>
      <c r="D45" s="23">
        <v>2020</v>
      </c>
      <c r="E45" s="96"/>
      <c r="F45" s="146"/>
      <c r="G45" s="96"/>
      <c r="H45" s="146"/>
      <c r="I45" s="96"/>
      <c r="J45" s="146"/>
      <c r="K45" s="96"/>
      <c r="L45" s="146"/>
      <c r="M45" s="96"/>
      <c r="N45" s="146"/>
      <c r="O45" s="96"/>
      <c r="P45" s="146"/>
      <c r="Q45" s="96"/>
      <c r="R45" s="146"/>
      <c r="S45" s="96"/>
      <c r="T45" s="146"/>
      <c r="U45" s="96"/>
      <c r="V45" s="146"/>
      <c r="W45" s="96"/>
      <c r="X45" s="146"/>
      <c r="Y45" s="96"/>
      <c r="Z45" s="146"/>
      <c r="AA45" s="96"/>
      <c r="AB45" s="146"/>
      <c r="AC45" s="39">
        <f t="shared" si="0"/>
        <v>0</v>
      </c>
      <c r="AD45" s="149">
        <f t="shared" si="1"/>
        <v>0</v>
      </c>
      <c r="AE45" s="45">
        <f t="shared" si="2"/>
        <v>0</v>
      </c>
    </row>
    <row r="46" spans="1:31" x14ac:dyDescent="0.25">
      <c r="A46" s="230">
        <v>11</v>
      </c>
      <c r="B46" s="231"/>
      <c r="C46" s="231"/>
      <c r="D46" s="160">
        <v>2017</v>
      </c>
      <c r="E46" s="95"/>
      <c r="F46" s="145"/>
      <c r="G46" s="95"/>
      <c r="H46" s="145"/>
      <c r="I46" s="95"/>
      <c r="J46" s="145"/>
      <c r="K46" s="95"/>
      <c r="L46" s="145"/>
      <c r="M46" s="95"/>
      <c r="N46" s="145"/>
      <c r="O46" s="95"/>
      <c r="P46" s="145"/>
      <c r="Q46" s="95"/>
      <c r="R46" s="145"/>
      <c r="S46" s="95"/>
      <c r="T46" s="145"/>
      <c r="U46" s="95"/>
      <c r="V46" s="145"/>
      <c r="W46" s="95"/>
      <c r="X46" s="145"/>
      <c r="Y46" s="95"/>
      <c r="Z46" s="145"/>
      <c r="AA46" s="95"/>
      <c r="AB46" s="145"/>
      <c r="AC46" s="38">
        <f t="shared" si="0"/>
        <v>0</v>
      </c>
      <c r="AD46" s="148">
        <f t="shared" si="1"/>
        <v>0</v>
      </c>
      <c r="AE46" s="44">
        <f t="shared" si="2"/>
        <v>0</v>
      </c>
    </row>
    <row r="47" spans="1:31" x14ac:dyDescent="0.25">
      <c r="A47" s="230"/>
      <c r="B47" s="231"/>
      <c r="C47" s="231"/>
      <c r="D47" s="160">
        <v>2018</v>
      </c>
      <c r="E47" s="95"/>
      <c r="F47" s="145"/>
      <c r="G47" s="95"/>
      <c r="H47" s="145"/>
      <c r="I47" s="95"/>
      <c r="J47" s="145"/>
      <c r="K47" s="95"/>
      <c r="L47" s="145"/>
      <c r="M47" s="95"/>
      <c r="N47" s="145"/>
      <c r="O47" s="95"/>
      <c r="P47" s="145"/>
      <c r="Q47" s="95"/>
      <c r="R47" s="145"/>
      <c r="S47" s="95"/>
      <c r="T47" s="145"/>
      <c r="U47" s="95"/>
      <c r="V47" s="145"/>
      <c r="W47" s="95"/>
      <c r="X47" s="145"/>
      <c r="Y47" s="95"/>
      <c r="Z47" s="145"/>
      <c r="AA47" s="95"/>
      <c r="AB47" s="145"/>
      <c r="AC47" s="38">
        <f t="shared" si="0"/>
        <v>0</v>
      </c>
      <c r="AD47" s="148">
        <f t="shared" si="1"/>
        <v>0</v>
      </c>
      <c r="AE47" s="44">
        <f t="shared" si="2"/>
        <v>0</v>
      </c>
    </row>
    <row r="48" spans="1:31" x14ac:dyDescent="0.25">
      <c r="A48" s="230"/>
      <c r="B48" s="231"/>
      <c r="C48" s="231"/>
      <c r="D48" s="160">
        <v>2019</v>
      </c>
      <c r="E48" s="95"/>
      <c r="F48" s="145"/>
      <c r="G48" s="95"/>
      <c r="H48" s="145"/>
      <c r="I48" s="95"/>
      <c r="J48" s="145"/>
      <c r="K48" s="95"/>
      <c r="L48" s="145"/>
      <c r="M48" s="95"/>
      <c r="N48" s="145"/>
      <c r="O48" s="95"/>
      <c r="P48" s="145"/>
      <c r="Q48" s="95"/>
      <c r="R48" s="145"/>
      <c r="S48" s="95"/>
      <c r="T48" s="145"/>
      <c r="U48" s="95"/>
      <c r="V48" s="145"/>
      <c r="W48" s="95"/>
      <c r="X48" s="145"/>
      <c r="Y48" s="95"/>
      <c r="Z48" s="145"/>
      <c r="AA48" s="95"/>
      <c r="AB48" s="145"/>
      <c r="AC48" s="38">
        <f t="shared" si="0"/>
        <v>0</v>
      </c>
      <c r="AD48" s="148">
        <f t="shared" si="1"/>
        <v>0</v>
      </c>
      <c r="AE48" s="44">
        <f t="shared" si="2"/>
        <v>0</v>
      </c>
    </row>
    <row r="49" spans="1:31" x14ac:dyDescent="0.25">
      <c r="A49" s="230"/>
      <c r="B49" s="231"/>
      <c r="C49" s="231"/>
      <c r="D49" s="160">
        <v>2020</v>
      </c>
      <c r="E49" s="95"/>
      <c r="F49" s="145"/>
      <c r="G49" s="95"/>
      <c r="H49" s="145"/>
      <c r="I49" s="95"/>
      <c r="J49" s="145"/>
      <c r="K49" s="95"/>
      <c r="L49" s="145"/>
      <c r="M49" s="95"/>
      <c r="N49" s="145"/>
      <c r="O49" s="95"/>
      <c r="P49" s="145"/>
      <c r="Q49" s="95"/>
      <c r="R49" s="145"/>
      <c r="S49" s="95"/>
      <c r="T49" s="145"/>
      <c r="U49" s="95"/>
      <c r="V49" s="145"/>
      <c r="W49" s="95"/>
      <c r="X49" s="145"/>
      <c r="Y49" s="95"/>
      <c r="Z49" s="145"/>
      <c r="AA49" s="95"/>
      <c r="AB49" s="145"/>
      <c r="AC49" s="38">
        <f t="shared" si="0"/>
        <v>0</v>
      </c>
      <c r="AD49" s="148">
        <f t="shared" si="1"/>
        <v>0</v>
      </c>
      <c r="AE49" s="44">
        <f t="shared" si="2"/>
        <v>0</v>
      </c>
    </row>
    <row r="50" spans="1:31" x14ac:dyDescent="0.25">
      <c r="A50" s="222">
        <v>12</v>
      </c>
      <c r="B50" s="224"/>
      <c r="C50" s="224"/>
      <c r="D50" s="23">
        <v>2017</v>
      </c>
      <c r="E50" s="96"/>
      <c r="F50" s="146"/>
      <c r="G50" s="96"/>
      <c r="H50" s="146"/>
      <c r="I50" s="96"/>
      <c r="J50" s="146"/>
      <c r="K50" s="96"/>
      <c r="L50" s="146"/>
      <c r="M50" s="96"/>
      <c r="N50" s="146"/>
      <c r="O50" s="96"/>
      <c r="P50" s="146"/>
      <c r="Q50" s="96"/>
      <c r="R50" s="146"/>
      <c r="S50" s="96"/>
      <c r="T50" s="146"/>
      <c r="U50" s="96"/>
      <c r="V50" s="146"/>
      <c r="W50" s="96"/>
      <c r="X50" s="146"/>
      <c r="Y50" s="96"/>
      <c r="Z50" s="146"/>
      <c r="AA50" s="96"/>
      <c r="AB50" s="146"/>
      <c r="AC50" s="39">
        <f t="shared" si="0"/>
        <v>0</v>
      </c>
      <c r="AD50" s="149">
        <f t="shared" si="1"/>
        <v>0</v>
      </c>
      <c r="AE50" s="45">
        <f t="shared" si="2"/>
        <v>0</v>
      </c>
    </row>
    <row r="51" spans="1:31" x14ac:dyDescent="0.25">
      <c r="A51" s="222"/>
      <c r="B51" s="224"/>
      <c r="C51" s="224"/>
      <c r="D51" s="23">
        <v>2018</v>
      </c>
      <c r="E51" s="96"/>
      <c r="F51" s="146"/>
      <c r="G51" s="96"/>
      <c r="H51" s="146"/>
      <c r="I51" s="96"/>
      <c r="J51" s="146"/>
      <c r="K51" s="96"/>
      <c r="L51" s="146"/>
      <c r="M51" s="96"/>
      <c r="N51" s="146"/>
      <c r="O51" s="96"/>
      <c r="P51" s="146"/>
      <c r="Q51" s="96"/>
      <c r="R51" s="146"/>
      <c r="S51" s="96"/>
      <c r="T51" s="146"/>
      <c r="U51" s="96"/>
      <c r="V51" s="146"/>
      <c r="W51" s="96"/>
      <c r="X51" s="146"/>
      <c r="Y51" s="96"/>
      <c r="Z51" s="146"/>
      <c r="AA51" s="96"/>
      <c r="AB51" s="146"/>
      <c r="AC51" s="39">
        <f t="shared" si="0"/>
        <v>0</v>
      </c>
      <c r="AD51" s="149">
        <f t="shared" si="1"/>
        <v>0</v>
      </c>
      <c r="AE51" s="45">
        <f t="shared" si="2"/>
        <v>0</v>
      </c>
    </row>
    <row r="52" spans="1:31" x14ac:dyDescent="0.25">
      <c r="A52" s="222"/>
      <c r="B52" s="224"/>
      <c r="C52" s="224"/>
      <c r="D52" s="23">
        <v>2019</v>
      </c>
      <c r="E52" s="96"/>
      <c r="F52" s="146"/>
      <c r="G52" s="96"/>
      <c r="H52" s="146"/>
      <c r="I52" s="96"/>
      <c r="J52" s="146"/>
      <c r="K52" s="96"/>
      <c r="L52" s="146"/>
      <c r="M52" s="96"/>
      <c r="N52" s="146"/>
      <c r="O52" s="96"/>
      <c r="P52" s="146"/>
      <c r="Q52" s="96"/>
      <c r="R52" s="146"/>
      <c r="S52" s="96"/>
      <c r="T52" s="146"/>
      <c r="U52" s="96"/>
      <c r="V52" s="146"/>
      <c r="W52" s="96"/>
      <c r="X52" s="146"/>
      <c r="Y52" s="96"/>
      <c r="Z52" s="146"/>
      <c r="AA52" s="96"/>
      <c r="AB52" s="146"/>
      <c r="AC52" s="39">
        <f t="shared" si="0"/>
        <v>0</v>
      </c>
      <c r="AD52" s="149">
        <f t="shared" si="1"/>
        <v>0</v>
      </c>
      <c r="AE52" s="45">
        <f t="shared" si="2"/>
        <v>0</v>
      </c>
    </row>
    <row r="53" spans="1:31" ht="15.75" thickBot="1" x14ac:dyDescent="0.3">
      <c r="A53" s="223"/>
      <c r="B53" s="225"/>
      <c r="C53" s="225"/>
      <c r="D53" s="23">
        <v>2020</v>
      </c>
      <c r="E53" s="97"/>
      <c r="F53" s="147"/>
      <c r="G53" s="97"/>
      <c r="H53" s="147"/>
      <c r="I53" s="97"/>
      <c r="J53" s="147"/>
      <c r="K53" s="97"/>
      <c r="L53" s="147"/>
      <c r="M53" s="97"/>
      <c r="N53" s="147"/>
      <c r="O53" s="97"/>
      <c r="P53" s="147"/>
      <c r="Q53" s="97"/>
      <c r="R53" s="147"/>
      <c r="S53" s="97"/>
      <c r="T53" s="147"/>
      <c r="U53" s="97"/>
      <c r="V53" s="147"/>
      <c r="W53" s="97"/>
      <c r="X53" s="147"/>
      <c r="Y53" s="97"/>
      <c r="Z53" s="147"/>
      <c r="AA53" s="97"/>
      <c r="AB53" s="147"/>
      <c r="AC53" s="40">
        <f t="shared" si="0"/>
        <v>0</v>
      </c>
      <c r="AD53" s="150">
        <f t="shared" si="1"/>
        <v>0</v>
      </c>
      <c r="AE53" s="46">
        <f t="shared" si="2"/>
        <v>0</v>
      </c>
    </row>
    <row r="57" spans="1:31" x14ac:dyDescent="0.25">
      <c r="D57" s="92"/>
      <c r="E57" s="94" t="s">
        <v>14</v>
      </c>
      <c r="F57" s="94" t="s">
        <v>17</v>
      </c>
      <c r="G57" s="94" t="s">
        <v>18</v>
      </c>
      <c r="H57" s="94" t="s">
        <v>19</v>
      </c>
      <c r="I57" s="94" t="s">
        <v>20</v>
      </c>
      <c r="J57" s="94" t="s">
        <v>21</v>
      </c>
      <c r="K57" s="94" t="s">
        <v>22</v>
      </c>
      <c r="L57" s="94" t="s">
        <v>23</v>
      </c>
      <c r="M57" s="94" t="s">
        <v>24</v>
      </c>
      <c r="N57" s="94" t="s">
        <v>25</v>
      </c>
      <c r="O57" s="94" t="s">
        <v>26</v>
      </c>
      <c r="P57" s="94" t="s">
        <v>27</v>
      </c>
      <c r="R57" s="3"/>
      <c r="T57" s="3"/>
      <c r="V57" s="3"/>
      <c r="X57" s="3"/>
      <c r="Z57" s="3"/>
    </row>
    <row r="58" spans="1:31" x14ac:dyDescent="0.25">
      <c r="D58" s="93">
        <v>2017</v>
      </c>
      <c r="E58" s="91">
        <f>E6+E10+E14+E18+E22+E26+E30+E34+E38+E42+E46+E50</f>
        <v>0</v>
      </c>
      <c r="F58" s="91">
        <f>G6+G10+G14+G18+G22+G26+G30+G34+G38+G42+G46+G50</f>
        <v>0</v>
      </c>
      <c r="G58" s="91">
        <f>I6+I10+I14+I18+I22+I26+I30+I34+I38+I42+I46+I50</f>
        <v>0</v>
      </c>
      <c r="H58" s="91">
        <f>K6+K10+K14+K18+K22+K26+K30+K34+K38+K42+K46+K50</f>
        <v>0</v>
      </c>
      <c r="I58" s="91">
        <f>M6+M10+M14+M18+M22+M26+M30+M34+M38+M42+M46+M50</f>
        <v>0</v>
      </c>
      <c r="J58" s="91">
        <f>O6+O10+O14+O18+O22+O26+O30+O34+O38+O42+O46+O50</f>
        <v>0</v>
      </c>
      <c r="K58" s="91">
        <f>Q6+Q10+Q14+Q18+Q22+Q26+Q30+Q34+Q38+Q42+Q46+Q50</f>
        <v>0</v>
      </c>
      <c r="L58" s="91">
        <f>S6+S10+S14+S18+S22+S26+S30+S34+S38+S42+S46+S50</f>
        <v>0</v>
      </c>
      <c r="M58" s="91">
        <f>U6+U10+U14+U18+U22+U26+U30+U34+U38+U42+U46+U50</f>
        <v>0</v>
      </c>
      <c r="N58" s="91">
        <f>W6+W10+W14+W18+W22+W26+W30+W34+W38+W42+W46+W50</f>
        <v>0</v>
      </c>
      <c r="O58" s="91">
        <f>Y6+Y10+Y14+Y18+Y22+Y26+Y30+Y34+Y38+Y42+Y46+Y50</f>
        <v>0</v>
      </c>
      <c r="P58" s="91">
        <f>AA6+AA10+AA14+AA18+AA22+AA26+AA30+AA34+AA38+AA42+AA46+AA50</f>
        <v>0</v>
      </c>
      <c r="R58" s="91"/>
      <c r="T58" s="91"/>
      <c r="V58" s="91"/>
      <c r="X58" s="91"/>
      <c r="Z58" s="91"/>
    </row>
    <row r="59" spans="1:31" x14ac:dyDescent="0.25">
      <c r="D59" s="93">
        <v>2018</v>
      </c>
      <c r="E59" s="91">
        <f>E7+E11+E15+E19+E23+E27+E31+E35+E39+E43+E47+E51</f>
        <v>0</v>
      </c>
      <c r="F59" s="91">
        <f>G7+G11+G15+G19+G23+G27+G31+G35+G39+G43+G47+G51</f>
        <v>0</v>
      </c>
      <c r="G59" s="91">
        <f>I7+I11+I15+I19+I23+I27+I31+I35+I39+I43+I47+I51</f>
        <v>0</v>
      </c>
      <c r="H59" s="91">
        <f>K7+K11+K15+K19+K23+K27+K31+K35+K39+K43+K47+K51</f>
        <v>0</v>
      </c>
      <c r="I59" s="91">
        <f>M7+M11+M15+M19+M23+M27+M31+M35+M39+M43+M47+M51</f>
        <v>0</v>
      </c>
      <c r="J59" s="91">
        <f>O7+O11+O15+O19+O23+O27+O31+O35+O39+O43+O47+O51</f>
        <v>0</v>
      </c>
      <c r="K59" s="91">
        <f>Q7+Q11+Q15+Q19+Q23+Q27+Q31+Q35+Q39+Q43+Q47+Q51</f>
        <v>0</v>
      </c>
      <c r="L59" s="91">
        <f>S7+S11+S15+S19+S23+S27+S31+S35+S39+S43+S47+S51</f>
        <v>0</v>
      </c>
      <c r="M59" s="91">
        <f>U7+U11+U15+U19+U23+U27+U31+U35+U39+U43+U47+U51</f>
        <v>0</v>
      </c>
      <c r="N59" s="91">
        <f>W7+W11+W15+W19+W23+W27+W31+W35+W39+W43+W47+W51</f>
        <v>0</v>
      </c>
      <c r="O59" s="91">
        <f>Y7+Y11+Y15+Y19+Y23+Y27+Y31+Y35+Y39+Y43+Y47+Y51</f>
        <v>0</v>
      </c>
      <c r="P59" s="91">
        <f>AA7+AA11+AA15+AA19+AA23+AA27+AA31+AA35+AA39+AA43+AA47+AA51</f>
        <v>0</v>
      </c>
      <c r="R59" s="91"/>
      <c r="T59" s="91"/>
      <c r="V59" s="91"/>
      <c r="X59" s="91"/>
      <c r="Z59" s="91"/>
    </row>
    <row r="60" spans="1:31" x14ac:dyDescent="0.25">
      <c r="D60" s="93">
        <v>2019</v>
      </c>
      <c r="E60" s="91">
        <f>E8+E12+E16+E20+E24+E28+E32+E36+E40+E44+E48+E52</f>
        <v>0</v>
      </c>
      <c r="F60" s="91">
        <f>G8+G12+G16+G20+G24+G28+G32+G36+G40+G44+G48+G52</f>
        <v>0</v>
      </c>
      <c r="G60" s="91">
        <f>I8+I12+I16+I20+I24+I28+I32+I36+I40+I44+I48+I52</f>
        <v>0</v>
      </c>
      <c r="H60" s="91">
        <f>K8+K12+K16+K20+K24+K28+K32+K36+K40+K44+K48+K52</f>
        <v>0</v>
      </c>
      <c r="I60" s="91">
        <f>M8+M12+M16+M20+M24+M28+M32+M36+M40+M44+M48+M52</f>
        <v>0</v>
      </c>
      <c r="J60" s="91">
        <f>O8+O12+O16+O20+O24+O28+O32+O36+O40+O44+O48+O52</f>
        <v>0</v>
      </c>
      <c r="K60" s="91">
        <f>Q8+Q12+Q16+Q20+Q24+Q28+Q32+Q36+Q40+Q44+Q48+Q52</f>
        <v>0</v>
      </c>
      <c r="L60" s="91">
        <f>S8+S12+S16+S20+S24+S28+S32+S36+S40+S44+S48+S52</f>
        <v>0</v>
      </c>
      <c r="M60" s="91">
        <f>U8+U12+U16+U20+U24+U28+U32+U36+U40+U44+U48+U52</f>
        <v>0</v>
      </c>
      <c r="N60" s="91">
        <f>W8+W12+W16+W20+W24+W28+W32+W36+W40+W44+W48+W52</f>
        <v>0</v>
      </c>
      <c r="O60" s="91">
        <f>Y8+Y12+Y16+Y20+Y24+Y28+Y32+Y36+Y40+Y44+Y48+Y52</f>
        <v>0</v>
      </c>
      <c r="P60" s="91">
        <f>AA8+AA12+AA16+AA20+AA24+AA28+AA32+AA36+AA40+AA44+AA48+AA52</f>
        <v>0</v>
      </c>
      <c r="R60" s="91"/>
      <c r="T60" s="91"/>
      <c r="V60" s="91"/>
      <c r="X60" s="91"/>
      <c r="Z60" s="91"/>
    </row>
    <row r="61" spans="1:31" x14ac:dyDescent="0.25">
      <c r="D61" s="93">
        <v>2020</v>
      </c>
      <c r="E61" s="91">
        <f>E9+E13+E17+E21+E25+E29+E33+E37+E41+E45+E49+E53</f>
        <v>0</v>
      </c>
      <c r="F61" s="91">
        <f>G9+G13+G17+G21+G25+G29+G33+G37+G41+G45+G49+G53</f>
        <v>0</v>
      </c>
      <c r="G61" s="91">
        <f>I9+I13+I17+I21+I25+I29+I33+I37+I41+I45+I49+I53</f>
        <v>0</v>
      </c>
      <c r="H61" s="91">
        <f>K9+K13+K17+K21+K25+K29+K33+K37+K41+K45+K49+K53</f>
        <v>0</v>
      </c>
      <c r="I61" s="91">
        <f>M9+M13+M17+M21+M25+M29+M33+M37+M41+M45+M49+M53</f>
        <v>0</v>
      </c>
      <c r="J61" s="91">
        <f>O9+O13+O17+O21+O25+O29+O33+O37+O41+O45+O49+O53</f>
        <v>0</v>
      </c>
      <c r="K61" s="91">
        <f>Q9+Q13+Q17+Q21+Q25+Q29+Q33+Q37+Q41+Q45+Q49+Q53</f>
        <v>0</v>
      </c>
      <c r="L61" s="91">
        <f>S9+S13+S17+S21+S25+S29+S33+S37+S41+S45+S49+S53</f>
        <v>0</v>
      </c>
      <c r="M61" s="91">
        <f>U9+U13+U17+U21+U25+U29+U33+U37+U41+U45+U49+U53</f>
        <v>0</v>
      </c>
      <c r="N61" s="91">
        <f>W9+W13+W17+W21+W25+W29+W33+W37+W41+W45+W49+W53</f>
        <v>0</v>
      </c>
      <c r="O61" s="91">
        <f>Y9+Y13+Y17+Y21+Y25+Y29+Y33+Y37+Y41+Y45+Y49+Y53</f>
        <v>0</v>
      </c>
      <c r="P61" s="91">
        <f>AA9+AA13+AA17+AA21+AA25+AA29+AA33+AA37+AA41+AA45+AA49+AA53</f>
        <v>0</v>
      </c>
      <c r="R61" s="91"/>
      <c r="T61" s="91"/>
      <c r="V61" s="91"/>
      <c r="X61" s="91"/>
      <c r="Z61" s="91"/>
    </row>
  </sheetData>
  <sheetProtection algorithmName="SHA-512" hashValue="kJTtimn3jGHfahbNMlhlU/jYRLW2SCnMBeecft+wpr1cEoXOyhnNVe5fe2oVeQaHFDlA+sKvHQkiJ0HoR4bJgQ==" saltValue="TZ5FMMyECNp5NjAyiUD/QA==" spinCount="100000" sheet="1" objects="1" scenarios="1"/>
  <mergeCells count="63">
    <mergeCell ref="Q4:R4"/>
    <mergeCell ref="S4:T4"/>
    <mergeCell ref="E4:F4"/>
    <mergeCell ref="G4:H4"/>
    <mergeCell ref="I4:J4"/>
    <mergeCell ref="K4:L4"/>
    <mergeCell ref="M4:N4"/>
    <mergeCell ref="AC4:AD4"/>
    <mergeCell ref="AE4:AE5"/>
    <mergeCell ref="U4:V4"/>
    <mergeCell ref="W4:X4"/>
    <mergeCell ref="Y4:Z4"/>
    <mergeCell ref="AA4:AB4"/>
    <mergeCell ref="AG2:BB2"/>
    <mergeCell ref="AG3:AM3"/>
    <mergeCell ref="A1:D1"/>
    <mergeCell ref="E1:AA1"/>
    <mergeCell ref="AB1:AE1"/>
    <mergeCell ref="A3:D3"/>
    <mergeCell ref="E3:AE3"/>
    <mergeCell ref="A2:AE2"/>
    <mergeCell ref="AT3:AZ3"/>
    <mergeCell ref="D4:D5"/>
    <mergeCell ref="O4:P4"/>
    <mergeCell ref="A14:A17"/>
    <mergeCell ref="B14:B17"/>
    <mergeCell ref="C14:C17"/>
    <mergeCell ref="A10:A13"/>
    <mergeCell ref="B10:B13"/>
    <mergeCell ref="C10:C13"/>
    <mergeCell ref="A6:A9"/>
    <mergeCell ref="B6:B9"/>
    <mergeCell ref="C6:C9"/>
    <mergeCell ref="A22:A25"/>
    <mergeCell ref="B22:B25"/>
    <mergeCell ref="C22:C25"/>
    <mergeCell ref="A18:A21"/>
    <mergeCell ref="B18:B21"/>
    <mergeCell ref="C18:C21"/>
    <mergeCell ref="B38:B41"/>
    <mergeCell ref="C38:C41"/>
    <mergeCell ref="A26:A29"/>
    <mergeCell ref="B26:B29"/>
    <mergeCell ref="C26:C29"/>
    <mergeCell ref="A30:A33"/>
    <mergeCell ref="B30:B33"/>
    <mergeCell ref="C30:C33"/>
    <mergeCell ref="A50:A53"/>
    <mergeCell ref="B50:B53"/>
    <mergeCell ref="C50:C53"/>
    <mergeCell ref="A4:A5"/>
    <mergeCell ref="B4:B5"/>
    <mergeCell ref="C4:C5"/>
    <mergeCell ref="A42:A45"/>
    <mergeCell ref="B42:B45"/>
    <mergeCell ref="C42:C45"/>
    <mergeCell ref="A46:A49"/>
    <mergeCell ref="B46:B49"/>
    <mergeCell ref="C46:C49"/>
    <mergeCell ref="A34:A37"/>
    <mergeCell ref="B34:B37"/>
    <mergeCell ref="C34:C37"/>
    <mergeCell ref="A38:A41"/>
  </mergeCells>
  <dataValidations count="1">
    <dataValidation type="decimal" allowBlank="1" showInputMessage="1" showErrorMessage="1" errorTitle="UYARI!" error="Lütfen sadece &quot;sayı değeri&quot; giriniz." sqref="E6:AB53">
      <formula1>0</formula1>
      <formula2>1E+24</formula2>
    </dataValidation>
  </dataValidations>
  <pageMargins left="0.7" right="0.7" top="0.75" bottom="0.75" header="0.3" footer="0.3"/>
  <pageSetup paperSize="9" scale="42" orientation="landscape" r:id="rId1"/>
  <colBreaks count="1" manualBreakCount="1">
    <brk id="3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theme="4"/>
  </sheetPr>
  <dimension ref="A1:AI59"/>
  <sheetViews>
    <sheetView zoomScale="70" zoomScaleNormal="70" workbookViewId="0">
      <selection activeCell="AF17" sqref="AF17"/>
    </sheetView>
  </sheetViews>
  <sheetFormatPr defaultRowHeight="15" x14ac:dyDescent="0.25"/>
  <cols>
    <col min="1" max="1" width="9.5703125" customWidth="1"/>
    <col min="2" max="2" width="23.5703125" style="9" customWidth="1"/>
    <col min="3" max="3" width="15.42578125" customWidth="1"/>
    <col min="4" max="4" width="14.28515625" customWidth="1"/>
    <col min="5" max="5" width="11.5703125" bestFit="1" customWidth="1"/>
    <col min="7" max="7" width="12.28515625" bestFit="1" customWidth="1"/>
    <col min="9" max="9" width="12.28515625" bestFit="1" customWidth="1"/>
    <col min="11" max="11" width="12.28515625" bestFit="1" customWidth="1"/>
    <col min="13" max="13" width="12.28515625" bestFit="1" customWidth="1"/>
    <col min="15" max="15" width="12.28515625" bestFit="1" customWidth="1"/>
    <col min="17" max="17" width="12.28515625" bestFit="1" customWidth="1"/>
    <col min="19" max="19" width="12.28515625" bestFit="1" customWidth="1"/>
    <col min="21" max="21" width="12.28515625" bestFit="1" customWidth="1"/>
    <col min="23" max="23" width="12.28515625" bestFit="1" customWidth="1"/>
    <col min="25" max="25" width="12.28515625" bestFit="1" customWidth="1"/>
    <col min="27" max="27" width="12.28515625" bestFit="1" customWidth="1"/>
    <col min="29" max="29" width="12.28515625" bestFit="1" customWidth="1"/>
    <col min="31" max="31" width="20" customWidth="1"/>
    <col min="32" max="32" width="14.5703125" customWidth="1"/>
    <col min="33" max="33" width="15.28515625" customWidth="1"/>
    <col min="35" max="35" width="48" hidden="1" customWidth="1"/>
  </cols>
  <sheetData>
    <row r="1" spans="1:35" ht="96.75" customHeight="1" x14ac:dyDescent="0.25">
      <c r="A1" s="287"/>
      <c r="B1" s="284"/>
      <c r="C1" s="284"/>
      <c r="D1" s="286" t="s">
        <v>68</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4"/>
      <c r="AE1" s="284"/>
      <c r="AF1" s="284"/>
      <c r="AG1" s="285"/>
    </row>
    <row r="2" spans="1:35" ht="27" thickBot="1" x14ac:dyDescent="0.45">
      <c r="A2" s="260" t="s">
        <v>90</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2"/>
    </row>
    <row r="3" spans="1:35" ht="52.9" customHeight="1" thickBot="1" x14ac:dyDescent="0.3">
      <c r="A3" s="288" t="s">
        <v>35</v>
      </c>
      <c r="B3" s="289"/>
      <c r="C3" s="289"/>
      <c r="D3" s="289"/>
      <c r="E3" s="289"/>
      <c r="F3" s="290"/>
      <c r="G3" s="246" t="s">
        <v>99</v>
      </c>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2"/>
      <c r="AI3" t="s">
        <v>37</v>
      </c>
    </row>
    <row r="4" spans="1:35" s="7" customFormat="1" ht="33.75" customHeight="1" x14ac:dyDescent="0.25">
      <c r="A4" s="281" t="s">
        <v>29</v>
      </c>
      <c r="B4" s="266" t="s">
        <v>207</v>
      </c>
      <c r="C4" s="266" t="s">
        <v>32</v>
      </c>
      <c r="D4" s="283" t="s">
        <v>33</v>
      </c>
      <c r="E4" s="283" t="s">
        <v>34</v>
      </c>
      <c r="F4" s="232" t="s">
        <v>0</v>
      </c>
      <c r="G4" s="278" t="s">
        <v>14</v>
      </c>
      <c r="H4" s="278"/>
      <c r="I4" s="279" t="s">
        <v>17</v>
      </c>
      <c r="J4" s="279"/>
      <c r="K4" s="278" t="s">
        <v>18</v>
      </c>
      <c r="L4" s="278"/>
      <c r="M4" s="279" t="s">
        <v>19</v>
      </c>
      <c r="N4" s="279"/>
      <c r="O4" s="278" t="s">
        <v>20</v>
      </c>
      <c r="P4" s="278"/>
      <c r="Q4" s="279" t="s">
        <v>21</v>
      </c>
      <c r="R4" s="279"/>
      <c r="S4" s="278" t="s">
        <v>22</v>
      </c>
      <c r="T4" s="278"/>
      <c r="U4" s="279" t="s">
        <v>23</v>
      </c>
      <c r="V4" s="279"/>
      <c r="W4" s="278" t="s">
        <v>24</v>
      </c>
      <c r="X4" s="278"/>
      <c r="Y4" s="279" t="s">
        <v>25</v>
      </c>
      <c r="Z4" s="279"/>
      <c r="AA4" s="278" t="s">
        <v>26</v>
      </c>
      <c r="AB4" s="278"/>
      <c r="AC4" s="279" t="s">
        <v>27</v>
      </c>
      <c r="AD4" s="280"/>
      <c r="AE4" s="276" t="s">
        <v>7</v>
      </c>
      <c r="AF4" s="277"/>
      <c r="AG4" s="253" t="s">
        <v>28</v>
      </c>
      <c r="AI4" t="s">
        <v>38</v>
      </c>
    </row>
    <row r="5" spans="1:35" s="7" customFormat="1" ht="44.25" customHeight="1" x14ac:dyDescent="0.25">
      <c r="A5" s="282"/>
      <c r="B5" s="267"/>
      <c r="C5" s="267"/>
      <c r="D5" s="233"/>
      <c r="E5" s="233"/>
      <c r="F5" s="233"/>
      <c r="G5" s="8" t="s">
        <v>188</v>
      </c>
      <c r="H5" s="133" t="s">
        <v>187</v>
      </c>
      <c r="I5" s="8" t="s">
        <v>188</v>
      </c>
      <c r="J5" s="133" t="s">
        <v>187</v>
      </c>
      <c r="K5" s="8" t="s">
        <v>188</v>
      </c>
      <c r="L5" s="133" t="s">
        <v>187</v>
      </c>
      <c r="M5" s="8" t="s">
        <v>188</v>
      </c>
      <c r="N5" s="133" t="s">
        <v>187</v>
      </c>
      <c r="O5" s="8" t="s">
        <v>188</v>
      </c>
      <c r="P5" s="133" t="s">
        <v>187</v>
      </c>
      <c r="Q5" s="8" t="s">
        <v>188</v>
      </c>
      <c r="R5" s="133" t="s">
        <v>187</v>
      </c>
      <c r="S5" s="8" t="s">
        <v>188</v>
      </c>
      <c r="T5" s="133" t="s">
        <v>187</v>
      </c>
      <c r="U5" s="8" t="s">
        <v>188</v>
      </c>
      <c r="V5" s="133" t="s">
        <v>187</v>
      </c>
      <c r="W5" s="8" t="s">
        <v>188</v>
      </c>
      <c r="X5" s="133" t="s">
        <v>187</v>
      </c>
      <c r="Y5" s="8" t="s">
        <v>188</v>
      </c>
      <c r="Z5" s="133" t="s">
        <v>187</v>
      </c>
      <c r="AA5" s="8" t="s">
        <v>188</v>
      </c>
      <c r="AB5" s="133" t="s">
        <v>187</v>
      </c>
      <c r="AC5" s="8" t="s">
        <v>188</v>
      </c>
      <c r="AD5" s="135" t="s">
        <v>187</v>
      </c>
      <c r="AE5" s="136" t="s">
        <v>189</v>
      </c>
      <c r="AF5" s="134" t="s">
        <v>187</v>
      </c>
      <c r="AG5" s="254"/>
      <c r="AI5" t="s">
        <v>39</v>
      </c>
    </row>
    <row r="6" spans="1:35" x14ac:dyDescent="0.25">
      <c r="A6" s="230">
        <v>1</v>
      </c>
      <c r="B6" s="272"/>
      <c r="C6" s="268"/>
      <c r="D6" s="231"/>
      <c r="E6" s="231"/>
      <c r="F6" s="5">
        <v>2017</v>
      </c>
      <c r="G6" s="95"/>
      <c r="H6" s="145"/>
      <c r="I6" s="95"/>
      <c r="J6" s="145"/>
      <c r="K6" s="95"/>
      <c r="L6" s="145"/>
      <c r="M6" s="95"/>
      <c r="N6" s="145"/>
      <c r="O6" s="95"/>
      <c r="P6" s="145"/>
      <c r="Q6" s="95"/>
      <c r="R6" s="145"/>
      <c r="S6" s="95"/>
      <c r="T6" s="145"/>
      <c r="U6" s="95"/>
      <c r="V6" s="145"/>
      <c r="W6" s="95"/>
      <c r="X6" s="145"/>
      <c r="Y6" s="95"/>
      <c r="Z6" s="145"/>
      <c r="AA6" s="95"/>
      <c r="AB6" s="145"/>
      <c r="AC6" s="95"/>
      <c r="AD6" s="145"/>
      <c r="AE6" s="38">
        <f>(G6+I6+K6+M6+O6+Q6+S6+U6+W6+Y6+AA6+AC6)</f>
        <v>0</v>
      </c>
      <c r="AF6" s="148">
        <f>(H6+J6+L6+N6+P6+R6+T6+V6+X6+Z6+AB6+AD6)</f>
        <v>0</v>
      </c>
      <c r="AG6" s="44">
        <f>(AE6*0.825)/1000</f>
        <v>0</v>
      </c>
      <c r="AI6" t="s">
        <v>42</v>
      </c>
    </row>
    <row r="7" spans="1:35" x14ac:dyDescent="0.25">
      <c r="A7" s="230"/>
      <c r="B7" s="273"/>
      <c r="C7" s="269"/>
      <c r="D7" s="231"/>
      <c r="E7" s="231"/>
      <c r="F7" s="5">
        <v>2018</v>
      </c>
      <c r="G7" s="95"/>
      <c r="H7" s="145"/>
      <c r="I7" s="95"/>
      <c r="J7" s="145"/>
      <c r="K7" s="95"/>
      <c r="L7" s="145"/>
      <c r="M7" s="95"/>
      <c r="N7" s="145"/>
      <c r="O7" s="95"/>
      <c r="P7" s="145"/>
      <c r="Q7" s="95"/>
      <c r="R7" s="145"/>
      <c r="S7" s="95"/>
      <c r="T7" s="145"/>
      <c r="U7" s="95"/>
      <c r="V7" s="145"/>
      <c r="W7" s="95"/>
      <c r="X7" s="145"/>
      <c r="Y7" s="95"/>
      <c r="Z7" s="145"/>
      <c r="AA7" s="95"/>
      <c r="AB7" s="145"/>
      <c r="AC7" s="95"/>
      <c r="AD7" s="145"/>
      <c r="AE7" s="38">
        <f t="shared" ref="AE7:AE53" si="0">(G7+I7+K7+M7+O7+Q7+S7+U7+W7+Y7+AA7+AC7)</f>
        <v>0</v>
      </c>
      <c r="AF7" s="148">
        <f t="shared" ref="AF7:AF53" si="1">(H7+J7+L7+N7+P7+R7+T7+V7+X7+Z7+AB7+AD7)</f>
        <v>0</v>
      </c>
      <c r="AG7" s="44">
        <f t="shared" ref="AG7:AG53" si="2">(AE7*0.825)/1000</f>
        <v>0</v>
      </c>
      <c r="AI7" t="s">
        <v>41</v>
      </c>
    </row>
    <row r="8" spans="1:35" x14ac:dyDescent="0.25">
      <c r="A8" s="230"/>
      <c r="B8" s="273"/>
      <c r="C8" s="269"/>
      <c r="D8" s="231"/>
      <c r="E8" s="231"/>
      <c r="F8" s="5">
        <v>2019</v>
      </c>
      <c r="G8" s="95"/>
      <c r="H8" s="145"/>
      <c r="I8" s="95"/>
      <c r="J8" s="145"/>
      <c r="K8" s="95"/>
      <c r="L8" s="145"/>
      <c r="M8" s="95"/>
      <c r="N8" s="145"/>
      <c r="O8" s="95"/>
      <c r="P8" s="145"/>
      <c r="Q8" s="95"/>
      <c r="R8" s="145"/>
      <c r="S8" s="95"/>
      <c r="T8" s="145"/>
      <c r="U8" s="95"/>
      <c r="V8" s="145"/>
      <c r="W8" s="95"/>
      <c r="X8" s="145"/>
      <c r="Y8" s="95"/>
      <c r="Z8" s="145"/>
      <c r="AA8" s="95"/>
      <c r="AB8" s="145"/>
      <c r="AC8" s="95"/>
      <c r="AD8" s="145"/>
      <c r="AE8" s="38">
        <f t="shared" si="0"/>
        <v>0</v>
      </c>
      <c r="AF8" s="148">
        <f t="shared" si="1"/>
        <v>0</v>
      </c>
      <c r="AG8" s="44">
        <f t="shared" si="2"/>
        <v>0</v>
      </c>
      <c r="AI8" t="s">
        <v>40</v>
      </c>
    </row>
    <row r="9" spans="1:35" x14ac:dyDescent="0.25">
      <c r="A9" s="230"/>
      <c r="B9" s="274"/>
      <c r="C9" s="270"/>
      <c r="D9" s="231"/>
      <c r="E9" s="231"/>
      <c r="F9" s="5">
        <v>2020</v>
      </c>
      <c r="G9" s="95"/>
      <c r="H9" s="145"/>
      <c r="I9" s="95"/>
      <c r="J9" s="145"/>
      <c r="K9" s="95"/>
      <c r="L9" s="145"/>
      <c r="M9" s="95"/>
      <c r="N9" s="145"/>
      <c r="O9" s="95"/>
      <c r="P9" s="145"/>
      <c r="Q9" s="95"/>
      <c r="R9" s="145"/>
      <c r="S9" s="95"/>
      <c r="T9" s="145"/>
      <c r="U9" s="95"/>
      <c r="V9" s="145"/>
      <c r="W9" s="95"/>
      <c r="X9" s="145"/>
      <c r="Y9" s="95"/>
      <c r="Z9" s="145"/>
      <c r="AA9" s="95"/>
      <c r="AB9" s="145"/>
      <c r="AC9" s="95"/>
      <c r="AD9" s="145"/>
      <c r="AE9" s="38">
        <f t="shared" si="0"/>
        <v>0</v>
      </c>
      <c r="AF9" s="148">
        <f t="shared" si="1"/>
        <v>0</v>
      </c>
      <c r="AG9" s="44">
        <f t="shared" si="2"/>
        <v>0</v>
      </c>
    </row>
    <row r="10" spans="1:35" x14ac:dyDescent="0.25">
      <c r="A10" s="222">
        <v>2</v>
      </c>
      <c r="B10" s="263"/>
      <c r="C10" s="257"/>
      <c r="D10" s="224"/>
      <c r="E10" s="224"/>
      <c r="F10" s="4">
        <v>2017</v>
      </c>
      <c r="G10" s="96"/>
      <c r="H10" s="146"/>
      <c r="I10" s="96"/>
      <c r="J10" s="146"/>
      <c r="K10" s="96"/>
      <c r="L10" s="146"/>
      <c r="M10" s="96"/>
      <c r="N10" s="146"/>
      <c r="O10" s="96"/>
      <c r="P10" s="146"/>
      <c r="Q10" s="96"/>
      <c r="R10" s="146"/>
      <c r="S10" s="96"/>
      <c r="T10" s="146"/>
      <c r="U10" s="96"/>
      <c r="V10" s="146"/>
      <c r="W10" s="96"/>
      <c r="X10" s="146"/>
      <c r="Y10" s="96"/>
      <c r="Z10" s="146"/>
      <c r="AA10" s="96"/>
      <c r="AB10" s="146"/>
      <c r="AC10" s="96"/>
      <c r="AD10" s="146"/>
      <c r="AE10" s="39">
        <f t="shared" si="0"/>
        <v>0</v>
      </c>
      <c r="AF10" s="149">
        <f t="shared" si="1"/>
        <v>0</v>
      </c>
      <c r="AG10" s="45">
        <f t="shared" si="2"/>
        <v>0</v>
      </c>
    </row>
    <row r="11" spans="1:35" x14ac:dyDescent="0.25">
      <c r="A11" s="222"/>
      <c r="B11" s="264"/>
      <c r="C11" s="258"/>
      <c r="D11" s="224"/>
      <c r="E11" s="224"/>
      <c r="F11" s="4">
        <v>2018</v>
      </c>
      <c r="G11" s="96"/>
      <c r="H11" s="146"/>
      <c r="I11" s="96"/>
      <c r="J11" s="146"/>
      <c r="K11" s="96"/>
      <c r="L11" s="146"/>
      <c r="M11" s="96"/>
      <c r="N11" s="146"/>
      <c r="O11" s="96"/>
      <c r="P11" s="146"/>
      <c r="Q11" s="96"/>
      <c r="R11" s="146"/>
      <c r="S11" s="96"/>
      <c r="T11" s="146"/>
      <c r="U11" s="96"/>
      <c r="V11" s="146"/>
      <c r="W11" s="96"/>
      <c r="X11" s="146"/>
      <c r="Y11" s="96"/>
      <c r="Z11" s="146"/>
      <c r="AA11" s="96"/>
      <c r="AB11" s="146"/>
      <c r="AC11" s="96"/>
      <c r="AD11" s="146"/>
      <c r="AE11" s="39">
        <f t="shared" si="0"/>
        <v>0</v>
      </c>
      <c r="AF11" s="149">
        <f t="shared" si="1"/>
        <v>0</v>
      </c>
      <c r="AG11" s="45">
        <f t="shared" si="2"/>
        <v>0</v>
      </c>
    </row>
    <row r="12" spans="1:35" x14ac:dyDescent="0.25">
      <c r="A12" s="222"/>
      <c r="B12" s="264"/>
      <c r="C12" s="258"/>
      <c r="D12" s="224"/>
      <c r="E12" s="224"/>
      <c r="F12" s="4">
        <v>2019</v>
      </c>
      <c r="G12" s="96"/>
      <c r="H12" s="146"/>
      <c r="I12" s="96"/>
      <c r="J12" s="146"/>
      <c r="K12" s="96"/>
      <c r="L12" s="146"/>
      <c r="M12" s="96"/>
      <c r="N12" s="146"/>
      <c r="O12" s="96"/>
      <c r="P12" s="146"/>
      <c r="Q12" s="96"/>
      <c r="R12" s="146"/>
      <c r="S12" s="96"/>
      <c r="T12" s="146"/>
      <c r="U12" s="96"/>
      <c r="V12" s="146"/>
      <c r="W12" s="96"/>
      <c r="X12" s="146"/>
      <c r="Y12" s="96"/>
      <c r="Z12" s="146"/>
      <c r="AA12" s="96"/>
      <c r="AB12" s="146"/>
      <c r="AC12" s="96"/>
      <c r="AD12" s="146"/>
      <c r="AE12" s="39">
        <f t="shared" si="0"/>
        <v>0</v>
      </c>
      <c r="AF12" s="149">
        <f t="shared" si="1"/>
        <v>0</v>
      </c>
      <c r="AG12" s="45">
        <f t="shared" si="2"/>
        <v>0</v>
      </c>
    </row>
    <row r="13" spans="1:35" x14ac:dyDescent="0.25">
      <c r="A13" s="222"/>
      <c r="B13" s="275"/>
      <c r="C13" s="271"/>
      <c r="D13" s="224"/>
      <c r="E13" s="224"/>
      <c r="F13" s="4">
        <v>2020</v>
      </c>
      <c r="G13" s="96"/>
      <c r="H13" s="146"/>
      <c r="I13" s="96"/>
      <c r="J13" s="146"/>
      <c r="K13" s="96"/>
      <c r="L13" s="146"/>
      <c r="M13" s="96"/>
      <c r="N13" s="146"/>
      <c r="O13" s="96"/>
      <c r="P13" s="146"/>
      <c r="Q13" s="96"/>
      <c r="R13" s="146"/>
      <c r="S13" s="96"/>
      <c r="T13" s="146"/>
      <c r="U13" s="96"/>
      <c r="V13" s="146"/>
      <c r="W13" s="96"/>
      <c r="X13" s="146"/>
      <c r="Y13" s="96"/>
      <c r="Z13" s="146"/>
      <c r="AA13" s="96"/>
      <c r="AB13" s="146"/>
      <c r="AC13" s="96"/>
      <c r="AD13" s="146"/>
      <c r="AE13" s="39">
        <f t="shared" si="0"/>
        <v>0</v>
      </c>
      <c r="AF13" s="149">
        <f t="shared" si="1"/>
        <v>0</v>
      </c>
      <c r="AG13" s="45">
        <f t="shared" si="2"/>
        <v>0</v>
      </c>
    </row>
    <row r="14" spans="1:35" x14ac:dyDescent="0.25">
      <c r="A14" s="230">
        <v>3</v>
      </c>
      <c r="B14" s="272"/>
      <c r="C14" s="268"/>
      <c r="D14" s="231"/>
      <c r="E14" s="231"/>
      <c r="F14" s="160">
        <v>2017</v>
      </c>
      <c r="G14" s="95"/>
      <c r="H14" s="145"/>
      <c r="I14" s="95"/>
      <c r="J14" s="145"/>
      <c r="K14" s="95"/>
      <c r="L14" s="145"/>
      <c r="M14" s="95"/>
      <c r="N14" s="145"/>
      <c r="O14" s="95"/>
      <c r="P14" s="145"/>
      <c r="Q14" s="95"/>
      <c r="R14" s="145"/>
      <c r="S14" s="95"/>
      <c r="T14" s="145"/>
      <c r="U14" s="95"/>
      <c r="V14" s="145"/>
      <c r="W14" s="95"/>
      <c r="X14" s="145"/>
      <c r="Y14" s="95"/>
      <c r="Z14" s="145"/>
      <c r="AA14" s="95"/>
      <c r="AB14" s="145"/>
      <c r="AC14" s="95"/>
      <c r="AD14" s="145"/>
      <c r="AE14" s="38">
        <f t="shared" si="0"/>
        <v>0</v>
      </c>
      <c r="AF14" s="148">
        <f t="shared" si="1"/>
        <v>0</v>
      </c>
      <c r="AG14" s="44">
        <f t="shared" si="2"/>
        <v>0</v>
      </c>
    </row>
    <row r="15" spans="1:35" x14ac:dyDescent="0.25">
      <c r="A15" s="230"/>
      <c r="B15" s="273"/>
      <c r="C15" s="269"/>
      <c r="D15" s="231"/>
      <c r="E15" s="231"/>
      <c r="F15" s="160">
        <v>2018</v>
      </c>
      <c r="G15" s="95"/>
      <c r="H15" s="145"/>
      <c r="I15" s="95"/>
      <c r="J15" s="145"/>
      <c r="K15" s="95"/>
      <c r="L15" s="145"/>
      <c r="M15" s="95"/>
      <c r="N15" s="145"/>
      <c r="O15" s="95"/>
      <c r="P15" s="145"/>
      <c r="Q15" s="95"/>
      <c r="R15" s="145"/>
      <c r="S15" s="95"/>
      <c r="T15" s="145"/>
      <c r="U15" s="95"/>
      <c r="V15" s="145"/>
      <c r="W15" s="95"/>
      <c r="X15" s="145"/>
      <c r="Y15" s="95"/>
      <c r="Z15" s="145"/>
      <c r="AA15" s="95"/>
      <c r="AB15" s="145"/>
      <c r="AC15" s="95"/>
      <c r="AD15" s="145"/>
      <c r="AE15" s="38">
        <f t="shared" si="0"/>
        <v>0</v>
      </c>
      <c r="AF15" s="148">
        <f t="shared" si="1"/>
        <v>0</v>
      </c>
      <c r="AG15" s="44">
        <f t="shared" si="2"/>
        <v>0</v>
      </c>
    </row>
    <row r="16" spans="1:35" x14ac:dyDescent="0.25">
      <c r="A16" s="230"/>
      <c r="B16" s="273"/>
      <c r="C16" s="269"/>
      <c r="D16" s="231"/>
      <c r="E16" s="231"/>
      <c r="F16" s="160">
        <v>2019</v>
      </c>
      <c r="G16" s="95"/>
      <c r="H16" s="145"/>
      <c r="I16" s="95"/>
      <c r="J16" s="145"/>
      <c r="K16" s="95"/>
      <c r="L16" s="145"/>
      <c r="M16" s="95"/>
      <c r="N16" s="145"/>
      <c r="O16" s="95"/>
      <c r="P16" s="145"/>
      <c r="Q16" s="95"/>
      <c r="R16" s="145"/>
      <c r="S16" s="95"/>
      <c r="T16" s="145"/>
      <c r="U16" s="95"/>
      <c r="V16" s="145"/>
      <c r="W16" s="95"/>
      <c r="X16" s="145"/>
      <c r="Y16" s="95"/>
      <c r="Z16" s="145"/>
      <c r="AA16" s="95"/>
      <c r="AB16" s="145"/>
      <c r="AC16" s="95"/>
      <c r="AD16" s="145"/>
      <c r="AE16" s="38">
        <f t="shared" si="0"/>
        <v>0</v>
      </c>
      <c r="AF16" s="148">
        <f t="shared" si="1"/>
        <v>0</v>
      </c>
      <c r="AG16" s="44">
        <f t="shared" si="2"/>
        <v>0</v>
      </c>
    </row>
    <row r="17" spans="1:33" x14ac:dyDescent="0.25">
      <c r="A17" s="230"/>
      <c r="B17" s="274"/>
      <c r="C17" s="270"/>
      <c r="D17" s="231"/>
      <c r="E17" s="231"/>
      <c r="F17" s="160">
        <v>2020</v>
      </c>
      <c r="G17" s="95"/>
      <c r="H17" s="145"/>
      <c r="I17" s="95"/>
      <c r="J17" s="145"/>
      <c r="K17" s="95"/>
      <c r="L17" s="145"/>
      <c r="M17" s="95"/>
      <c r="N17" s="145"/>
      <c r="O17" s="95"/>
      <c r="P17" s="145"/>
      <c r="Q17" s="95"/>
      <c r="R17" s="145"/>
      <c r="S17" s="95"/>
      <c r="T17" s="145"/>
      <c r="U17" s="95"/>
      <c r="V17" s="145"/>
      <c r="W17" s="95"/>
      <c r="X17" s="145"/>
      <c r="Y17" s="95"/>
      <c r="Z17" s="145"/>
      <c r="AA17" s="95"/>
      <c r="AB17" s="145"/>
      <c r="AC17" s="95"/>
      <c r="AD17" s="145"/>
      <c r="AE17" s="38">
        <f t="shared" si="0"/>
        <v>0</v>
      </c>
      <c r="AF17" s="148">
        <f t="shared" si="1"/>
        <v>0</v>
      </c>
      <c r="AG17" s="44">
        <f t="shared" si="2"/>
        <v>0</v>
      </c>
    </row>
    <row r="18" spans="1:33" x14ac:dyDescent="0.25">
      <c r="A18" s="222">
        <v>4</v>
      </c>
      <c r="B18" s="263"/>
      <c r="C18" s="257"/>
      <c r="D18" s="224"/>
      <c r="E18" s="224"/>
      <c r="F18" s="23">
        <v>2017</v>
      </c>
      <c r="G18" s="96"/>
      <c r="H18" s="146"/>
      <c r="I18" s="96"/>
      <c r="J18" s="146"/>
      <c r="K18" s="96"/>
      <c r="L18" s="146"/>
      <c r="M18" s="96"/>
      <c r="N18" s="146"/>
      <c r="O18" s="96"/>
      <c r="P18" s="146"/>
      <c r="Q18" s="96"/>
      <c r="R18" s="146"/>
      <c r="S18" s="96"/>
      <c r="T18" s="146"/>
      <c r="U18" s="96"/>
      <c r="V18" s="146"/>
      <c r="W18" s="96"/>
      <c r="X18" s="146"/>
      <c r="Y18" s="96"/>
      <c r="Z18" s="146"/>
      <c r="AA18" s="96"/>
      <c r="AB18" s="146"/>
      <c r="AC18" s="96"/>
      <c r="AD18" s="146"/>
      <c r="AE18" s="39">
        <f t="shared" si="0"/>
        <v>0</v>
      </c>
      <c r="AF18" s="149">
        <f t="shared" si="1"/>
        <v>0</v>
      </c>
      <c r="AG18" s="45">
        <f t="shared" si="2"/>
        <v>0</v>
      </c>
    </row>
    <row r="19" spans="1:33" x14ac:dyDescent="0.25">
      <c r="A19" s="222"/>
      <c r="B19" s="264"/>
      <c r="C19" s="258"/>
      <c r="D19" s="224"/>
      <c r="E19" s="224"/>
      <c r="F19" s="23">
        <v>2018</v>
      </c>
      <c r="G19" s="96"/>
      <c r="H19" s="146"/>
      <c r="I19" s="96"/>
      <c r="J19" s="146"/>
      <c r="K19" s="96"/>
      <c r="L19" s="146"/>
      <c r="M19" s="96"/>
      <c r="N19" s="146"/>
      <c r="O19" s="96"/>
      <c r="P19" s="146"/>
      <c r="Q19" s="96"/>
      <c r="R19" s="146"/>
      <c r="S19" s="96"/>
      <c r="T19" s="146"/>
      <c r="U19" s="96"/>
      <c r="V19" s="146"/>
      <c r="W19" s="96"/>
      <c r="X19" s="146"/>
      <c r="Y19" s="96"/>
      <c r="Z19" s="146"/>
      <c r="AA19" s="96"/>
      <c r="AB19" s="146"/>
      <c r="AC19" s="96"/>
      <c r="AD19" s="146"/>
      <c r="AE19" s="39">
        <f t="shared" si="0"/>
        <v>0</v>
      </c>
      <c r="AF19" s="149">
        <f t="shared" si="1"/>
        <v>0</v>
      </c>
      <c r="AG19" s="45">
        <f t="shared" si="2"/>
        <v>0</v>
      </c>
    </row>
    <row r="20" spans="1:33" x14ac:dyDescent="0.25">
      <c r="A20" s="222"/>
      <c r="B20" s="264"/>
      <c r="C20" s="258"/>
      <c r="D20" s="224"/>
      <c r="E20" s="224"/>
      <c r="F20" s="23">
        <v>2019</v>
      </c>
      <c r="G20" s="96"/>
      <c r="H20" s="146"/>
      <c r="I20" s="96"/>
      <c r="J20" s="146"/>
      <c r="K20" s="96"/>
      <c r="L20" s="146"/>
      <c r="M20" s="96"/>
      <c r="N20" s="146"/>
      <c r="O20" s="96"/>
      <c r="P20" s="146"/>
      <c r="Q20" s="96"/>
      <c r="R20" s="146"/>
      <c r="S20" s="96"/>
      <c r="T20" s="146"/>
      <c r="U20" s="96"/>
      <c r="V20" s="146"/>
      <c r="W20" s="96"/>
      <c r="X20" s="146"/>
      <c r="Y20" s="96"/>
      <c r="Z20" s="146"/>
      <c r="AA20" s="96"/>
      <c r="AB20" s="146"/>
      <c r="AC20" s="96"/>
      <c r="AD20" s="146"/>
      <c r="AE20" s="39">
        <f t="shared" si="0"/>
        <v>0</v>
      </c>
      <c r="AF20" s="149">
        <f t="shared" si="1"/>
        <v>0</v>
      </c>
      <c r="AG20" s="45">
        <f t="shared" si="2"/>
        <v>0</v>
      </c>
    </row>
    <row r="21" spans="1:33" x14ac:dyDescent="0.25">
      <c r="A21" s="222"/>
      <c r="B21" s="275"/>
      <c r="C21" s="271"/>
      <c r="D21" s="224"/>
      <c r="E21" s="224"/>
      <c r="F21" s="23">
        <v>2020</v>
      </c>
      <c r="G21" s="96"/>
      <c r="H21" s="146"/>
      <c r="I21" s="96"/>
      <c r="J21" s="146"/>
      <c r="K21" s="96"/>
      <c r="L21" s="146"/>
      <c r="M21" s="96"/>
      <c r="N21" s="146"/>
      <c r="O21" s="96"/>
      <c r="P21" s="146"/>
      <c r="Q21" s="96"/>
      <c r="R21" s="146"/>
      <c r="S21" s="96"/>
      <c r="T21" s="146"/>
      <c r="U21" s="96"/>
      <c r="V21" s="146"/>
      <c r="W21" s="96"/>
      <c r="X21" s="146"/>
      <c r="Y21" s="96"/>
      <c r="Z21" s="146"/>
      <c r="AA21" s="96"/>
      <c r="AB21" s="146"/>
      <c r="AC21" s="96"/>
      <c r="AD21" s="146"/>
      <c r="AE21" s="39">
        <f t="shared" si="0"/>
        <v>0</v>
      </c>
      <c r="AF21" s="149">
        <f t="shared" si="1"/>
        <v>0</v>
      </c>
      <c r="AG21" s="45">
        <f t="shared" si="2"/>
        <v>0</v>
      </c>
    </row>
    <row r="22" spans="1:33" x14ac:dyDescent="0.25">
      <c r="A22" s="230">
        <v>5</v>
      </c>
      <c r="B22" s="272"/>
      <c r="C22" s="268"/>
      <c r="D22" s="231"/>
      <c r="E22" s="231"/>
      <c r="F22" s="160">
        <v>2017</v>
      </c>
      <c r="G22" s="95"/>
      <c r="H22" s="145"/>
      <c r="I22" s="95"/>
      <c r="J22" s="145"/>
      <c r="K22" s="95"/>
      <c r="L22" s="145"/>
      <c r="M22" s="95"/>
      <c r="N22" s="145"/>
      <c r="O22" s="95"/>
      <c r="P22" s="145"/>
      <c r="Q22" s="95"/>
      <c r="R22" s="145"/>
      <c r="S22" s="95"/>
      <c r="T22" s="145"/>
      <c r="U22" s="95"/>
      <c r="V22" s="145"/>
      <c r="W22" s="95"/>
      <c r="X22" s="145"/>
      <c r="Y22" s="95"/>
      <c r="Z22" s="145"/>
      <c r="AA22" s="95"/>
      <c r="AB22" s="145"/>
      <c r="AC22" s="95"/>
      <c r="AD22" s="145"/>
      <c r="AE22" s="38">
        <f t="shared" si="0"/>
        <v>0</v>
      </c>
      <c r="AF22" s="148">
        <f t="shared" si="1"/>
        <v>0</v>
      </c>
      <c r="AG22" s="44">
        <f t="shared" si="2"/>
        <v>0</v>
      </c>
    </row>
    <row r="23" spans="1:33" x14ac:dyDescent="0.25">
      <c r="A23" s="230"/>
      <c r="B23" s="273"/>
      <c r="C23" s="269"/>
      <c r="D23" s="231"/>
      <c r="E23" s="231"/>
      <c r="F23" s="160">
        <v>2018</v>
      </c>
      <c r="G23" s="95"/>
      <c r="H23" s="145"/>
      <c r="I23" s="95"/>
      <c r="J23" s="145"/>
      <c r="K23" s="95"/>
      <c r="L23" s="145"/>
      <c r="M23" s="95"/>
      <c r="N23" s="145"/>
      <c r="O23" s="95"/>
      <c r="P23" s="145"/>
      <c r="Q23" s="95"/>
      <c r="R23" s="145"/>
      <c r="S23" s="95"/>
      <c r="T23" s="145"/>
      <c r="U23" s="95"/>
      <c r="V23" s="145"/>
      <c r="W23" s="95"/>
      <c r="X23" s="145"/>
      <c r="Y23" s="95"/>
      <c r="Z23" s="145"/>
      <c r="AA23" s="95"/>
      <c r="AB23" s="145"/>
      <c r="AC23" s="95"/>
      <c r="AD23" s="145"/>
      <c r="AE23" s="38">
        <f t="shared" si="0"/>
        <v>0</v>
      </c>
      <c r="AF23" s="148">
        <f t="shared" si="1"/>
        <v>0</v>
      </c>
      <c r="AG23" s="44">
        <f t="shared" si="2"/>
        <v>0</v>
      </c>
    </row>
    <row r="24" spans="1:33" x14ac:dyDescent="0.25">
      <c r="A24" s="230"/>
      <c r="B24" s="273"/>
      <c r="C24" s="269"/>
      <c r="D24" s="231"/>
      <c r="E24" s="231"/>
      <c r="F24" s="160">
        <v>2019</v>
      </c>
      <c r="G24" s="95"/>
      <c r="H24" s="145"/>
      <c r="I24" s="95"/>
      <c r="J24" s="145"/>
      <c r="K24" s="95"/>
      <c r="L24" s="145"/>
      <c r="M24" s="95"/>
      <c r="N24" s="145"/>
      <c r="O24" s="95"/>
      <c r="P24" s="145"/>
      <c r="Q24" s="95"/>
      <c r="R24" s="145"/>
      <c r="S24" s="95"/>
      <c r="T24" s="145"/>
      <c r="U24" s="95"/>
      <c r="V24" s="145"/>
      <c r="W24" s="95"/>
      <c r="X24" s="145"/>
      <c r="Y24" s="95"/>
      <c r="Z24" s="145"/>
      <c r="AA24" s="95"/>
      <c r="AB24" s="145"/>
      <c r="AC24" s="95"/>
      <c r="AD24" s="145"/>
      <c r="AE24" s="38">
        <f t="shared" si="0"/>
        <v>0</v>
      </c>
      <c r="AF24" s="148">
        <f t="shared" si="1"/>
        <v>0</v>
      </c>
      <c r="AG24" s="44">
        <f t="shared" si="2"/>
        <v>0</v>
      </c>
    </row>
    <row r="25" spans="1:33" x14ac:dyDescent="0.25">
      <c r="A25" s="230"/>
      <c r="B25" s="274"/>
      <c r="C25" s="270"/>
      <c r="D25" s="231"/>
      <c r="E25" s="231"/>
      <c r="F25" s="160">
        <v>2020</v>
      </c>
      <c r="G25" s="95"/>
      <c r="H25" s="145"/>
      <c r="I25" s="95"/>
      <c r="J25" s="145"/>
      <c r="K25" s="95"/>
      <c r="L25" s="145"/>
      <c r="M25" s="95"/>
      <c r="N25" s="145"/>
      <c r="O25" s="95"/>
      <c r="P25" s="145"/>
      <c r="Q25" s="95"/>
      <c r="R25" s="145"/>
      <c r="S25" s="95"/>
      <c r="T25" s="145"/>
      <c r="U25" s="95"/>
      <c r="V25" s="145"/>
      <c r="W25" s="95"/>
      <c r="X25" s="145"/>
      <c r="Y25" s="95"/>
      <c r="Z25" s="145"/>
      <c r="AA25" s="95"/>
      <c r="AB25" s="145"/>
      <c r="AC25" s="95"/>
      <c r="AD25" s="145"/>
      <c r="AE25" s="38">
        <f t="shared" si="0"/>
        <v>0</v>
      </c>
      <c r="AF25" s="148">
        <f t="shared" si="1"/>
        <v>0</v>
      </c>
      <c r="AG25" s="44">
        <f t="shared" si="2"/>
        <v>0</v>
      </c>
    </row>
    <row r="26" spans="1:33" x14ac:dyDescent="0.25">
      <c r="A26" s="222">
        <v>6</v>
      </c>
      <c r="B26" s="263"/>
      <c r="C26" s="257"/>
      <c r="D26" s="224"/>
      <c r="E26" s="224"/>
      <c r="F26" s="23">
        <v>2017</v>
      </c>
      <c r="G26" s="96"/>
      <c r="H26" s="146"/>
      <c r="I26" s="96"/>
      <c r="J26" s="146"/>
      <c r="K26" s="96"/>
      <c r="L26" s="146"/>
      <c r="M26" s="96"/>
      <c r="N26" s="146"/>
      <c r="O26" s="96"/>
      <c r="P26" s="146"/>
      <c r="Q26" s="96"/>
      <c r="R26" s="146"/>
      <c r="S26" s="96"/>
      <c r="T26" s="146"/>
      <c r="U26" s="96"/>
      <c r="V26" s="146"/>
      <c r="W26" s="96"/>
      <c r="X26" s="146"/>
      <c r="Y26" s="96"/>
      <c r="Z26" s="146"/>
      <c r="AA26" s="96"/>
      <c r="AB26" s="146"/>
      <c r="AC26" s="96"/>
      <c r="AD26" s="146"/>
      <c r="AE26" s="39">
        <f t="shared" si="0"/>
        <v>0</v>
      </c>
      <c r="AF26" s="149">
        <f t="shared" si="1"/>
        <v>0</v>
      </c>
      <c r="AG26" s="45">
        <f t="shared" si="2"/>
        <v>0</v>
      </c>
    </row>
    <row r="27" spans="1:33" x14ac:dyDescent="0.25">
      <c r="A27" s="222"/>
      <c r="B27" s="264"/>
      <c r="C27" s="258"/>
      <c r="D27" s="224"/>
      <c r="E27" s="224"/>
      <c r="F27" s="23">
        <v>2018</v>
      </c>
      <c r="G27" s="96"/>
      <c r="H27" s="146"/>
      <c r="I27" s="96"/>
      <c r="J27" s="146"/>
      <c r="K27" s="96"/>
      <c r="L27" s="146"/>
      <c r="M27" s="96"/>
      <c r="N27" s="146"/>
      <c r="O27" s="96"/>
      <c r="P27" s="146"/>
      <c r="Q27" s="96"/>
      <c r="R27" s="146"/>
      <c r="S27" s="96"/>
      <c r="T27" s="146"/>
      <c r="U27" s="96"/>
      <c r="V27" s="146"/>
      <c r="W27" s="96"/>
      <c r="X27" s="146"/>
      <c r="Y27" s="96"/>
      <c r="Z27" s="146"/>
      <c r="AA27" s="96"/>
      <c r="AB27" s="146"/>
      <c r="AC27" s="96"/>
      <c r="AD27" s="146"/>
      <c r="AE27" s="39">
        <f t="shared" si="0"/>
        <v>0</v>
      </c>
      <c r="AF27" s="149">
        <f t="shared" si="1"/>
        <v>0</v>
      </c>
      <c r="AG27" s="45">
        <f t="shared" si="2"/>
        <v>0</v>
      </c>
    </row>
    <row r="28" spans="1:33" x14ac:dyDescent="0.25">
      <c r="A28" s="222"/>
      <c r="B28" s="264"/>
      <c r="C28" s="258"/>
      <c r="D28" s="224"/>
      <c r="E28" s="224"/>
      <c r="F28" s="23">
        <v>2019</v>
      </c>
      <c r="G28" s="96"/>
      <c r="H28" s="146"/>
      <c r="I28" s="96"/>
      <c r="J28" s="146"/>
      <c r="K28" s="96"/>
      <c r="L28" s="146"/>
      <c r="M28" s="96"/>
      <c r="N28" s="146"/>
      <c r="O28" s="96"/>
      <c r="P28" s="146"/>
      <c r="Q28" s="96"/>
      <c r="R28" s="146"/>
      <c r="S28" s="96"/>
      <c r="T28" s="146"/>
      <c r="U28" s="96"/>
      <c r="V28" s="146"/>
      <c r="W28" s="96"/>
      <c r="X28" s="146"/>
      <c r="Y28" s="96"/>
      <c r="Z28" s="146"/>
      <c r="AA28" s="96"/>
      <c r="AB28" s="146"/>
      <c r="AC28" s="96"/>
      <c r="AD28" s="146"/>
      <c r="AE28" s="39">
        <f t="shared" si="0"/>
        <v>0</v>
      </c>
      <c r="AF28" s="149">
        <f t="shared" si="1"/>
        <v>0</v>
      </c>
      <c r="AG28" s="45">
        <f t="shared" si="2"/>
        <v>0</v>
      </c>
    </row>
    <row r="29" spans="1:33" x14ac:dyDescent="0.25">
      <c r="A29" s="222"/>
      <c r="B29" s="275"/>
      <c r="C29" s="271"/>
      <c r="D29" s="224"/>
      <c r="E29" s="224"/>
      <c r="F29" s="23">
        <v>2020</v>
      </c>
      <c r="G29" s="96"/>
      <c r="H29" s="146"/>
      <c r="I29" s="96"/>
      <c r="J29" s="146"/>
      <c r="K29" s="96"/>
      <c r="L29" s="146"/>
      <c r="M29" s="96"/>
      <c r="N29" s="146"/>
      <c r="O29" s="96"/>
      <c r="P29" s="146"/>
      <c r="Q29" s="96"/>
      <c r="R29" s="146"/>
      <c r="S29" s="96"/>
      <c r="T29" s="146"/>
      <c r="U29" s="96"/>
      <c r="V29" s="146"/>
      <c r="W29" s="96"/>
      <c r="X29" s="146"/>
      <c r="Y29" s="96"/>
      <c r="Z29" s="146"/>
      <c r="AA29" s="96"/>
      <c r="AB29" s="146"/>
      <c r="AC29" s="96"/>
      <c r="AD29" s="146"/>
      <c r="AE29" s="39">
        <f t="shared" si="0"/>
        <v>0</v>
      </c>
      <c r="AF29" s="149">
        <f t="shared" si="1"/>
        <v>0</v>
      </c>
      <c r="AG29" s="45">
        <f t="shared" si="2"/>
        <v>0</v>
      </c>
    </row>
    <row r="30" spans="1:33" x14ac:dyDescent="0.25">
      <c r="A30" s="230">
        <v>7</v>
      </c>
      <c r="B30" s="272"/>
      <c r="C30" s="268"/>
      <c r="D30" s="231"/>
      <c r="E30" s="231"/>
      <c r="F30" s="160">
        <v>2017</v>
      </c>
      <c r="G30" s="95"/>
      <c r="H30" s="145"/>
      <c r="I30" s="95"/>
      <c r="J30" s="145"/>
      <c r="K30" s="95"/>
      <c r="L30" s="145"/>
      <c r="M30" s="95"/>
      <c r="N30" s="145"/>
      <c r="O30" s="95"/>
      <c r="P30" s="145"/>
      <c r="Q30" s="95"/>
      <c r="R30" s="145"/>
      <c r="S30" s="95"/>
      <c r="T30" s="145"/>
      <c r="U30" s="95"/>
      <c r="V30" s="145"/>
      <c r="W30" s="95"/>
      <c r="X30" s="145"/>
      <c r="Y30" s="95"/>
      <c r="Z30" s="145"/>
      <c r="AA30" s="95"/>
      <c r="AB30" s="145"/>
      <c r="AC30" s="95"/>
      <c r="AD30" s="145"/>
      <c r="AE30" s="38">
        <f t="shared" si="0"/>
        <v>0</v>
      </c>
      <c r="AF30" s="148">
        <f t="shared" si="1"/>
        <v>0</v>
      </c>
      <c r="AG30" s="44">
        <f t="shared" si="2"/>
        <v>0</v>
      </c>
    </row>
    <row r="31" spans="1:33" x14ac:dyDescent="0.25">
      <c r="A31" s="230"/>
      <c r="B31" s="273"/>
      <c r="C31" s="269"/>
      <c r="D31" s="231"/>
      <c r="E31" s="231"/>
      <c r="F31" s="160">
        <v>2018</v>
      </c>
      <c r="G31" s="95"/>
      <c r="H31" s="145"/>
      <c r="I31" s="95"/>
      <c r="J31" s="145"/>
      <c r="K31" s="95"/>
      <c r="L31" s="145"/>
      <c r="M31" s="95"/>
      <c r="N31" s="145"/>
      <c r="O31" s="95"/>
      <c r="P31" s="145"/>
      <c r="Q31" s="95"/>
      <c r="R31" s="145"/>
      <c r="S31" s="95"/>
      <c r="T31" s="145"/>
      <c r="U31" s="95"/>
      <c r="V31" s="145"/>
      <c r="W31" s="95"/>
      <c r="X31" s="145"/>
      <c r="Y31" s="95"/>
      <c r="Z31" s="145"/>
      <c r="AA31" s="95"/>
      <c r="AB31" s="145"/>
      <c r="AC31" s="95"/>
      <c r="AD31" s="145"/>
      <c r="AE31" s="38">
        <f t="shared" si="0"/>
        <v>0</v>
      </c>
      <c r="AF31" s="148">
        <f t="shared" si="1"/>
        <v>0</v>
      </c>
      <c r="AG31" s="44">
        <f t="shared" si="2"/>
        <v>0</v>
      </c>
    </row>
    <row r="32" spans="1:33" x14ac:dyDescent="0.25">
      <c r="A32" s="230"/>
      <c r="B32" s="273"/>
      <c r="C32" s="269"/>
      <c r="D32" s="231"/>
      <c r="E32" s="231"/>
      <c r="F32" s="160">
        <v>2019</v>
      </c>
      <c r="G32" s="95"/>
      <c r="H32" s="145"/>
      <c r="I32" s="95"/>
      <c r="J32" s="145"/>
      <c r="K32" s="95"/>
      <c r="L32" s="145"/>
      <c r="M32" s="145"/>
      <c r="N32" s="145"/>
      <c r="O32" s="145"/>
      <c r="P32" s="145"/>
      <c r="Q32" s="95"/>
      <c r="R32" s="145"/>
      <c r="S32" s="95"/>
      <c r="T32" s="145"/>
      <c r="U32" s="95"/>
      <c r="V32" s="145"/>
      <c r="W32" s="95"/>
      <c r="X32" s="145"/>
      <c r="Y32" s="95"/>
      <c r="Z32" s="145"/>
      <c r="AA32" s="95"/>
      <c r="AB32" s="145"/>
      <c r="AC32" s="95"/>
      <c r="AD32" s="145"/>
      <c r="AE32" s="38">
        <f t="shared" si="0"/>
        <v>0</v>
      </c>
      <c r="AF32" s="148">
        <f t="shared" si="1"/>
        <v>0</v>
      </c>
      <c r="AG32" s="44">
        <f t="shared" si="2"/>
        <v>0</v>
      </c>
    </row>
    <row r="33" spans="1:33" x14ac:dyDescent="0.25">
      <c r="A33" s="230"/>
      <c r="B33" s="274"/>
      <c r="C33" s="270"/>
      <c r="D33" s="231"/>
      <c r="E33" s="231"/>
      <c r="F33" s="160">
        <v>2020</v>
      </c>
      <c r="G33" s="95"/>
      <c r="H33" s="145"/>
      <c r="I33" s="95"/>
      <c r="J33" s="145"/>
      <c r="K33" s="95"/>
      <c r="L33" s="145"/>
      <c r="M33" s="95"/>
      <c r="N33" s="145"/>
      <c r="O33" s="95"/>
      <c r="P33" s="145"/>
      <c r="Q33" s="95"/>
      <c r="R33" s="145"/>
      <c r="S33" s="95"/>
      <c r="T33" s="145"/>
      <c r="U33" s="95"/>
      <c r="V33" s="145"/>
      <c r="W33" s="95"/>
      <c r="X33" s="145"/>
      <c r="Y33" s="95"/>
      <c r="Z33" s="145"/>
      <c r="AA33" s="95"/>
      <c r="AB33" s="145"/>
      <c r="AC33" s="95"/>
      <c r="AD33" s="145"/>
      <c r="AE33" s="38">
        <f t="shared" si="0"/>
        <v>0</v>
      </c>
      <c r="AF33" s="148">
        <f t="shared" si="1"/>
        <v>0</v>
      </c>
      <c r="AG33" s="44">
        <f t="shared" si="2"/>
        <v>0</v>
      </c>
    </row>
    <row r="34" spans="1:33" x14ac:dyDescent="0.25">
      <c r="A34" s="222">
        <v>8</v>
      </c>
      <c r="B34" s="263"/>
      <c r="C34" s="257"/>
      <c r="D34" s="224"/>
      <c r="E34" s="224"/>
      <c r="F34" s="23">
        <v>2017</v>
      </c>
      <c r="G34" s="96"/>
      <c r="H34" s="146"/>
      <c r="I34" s="96"/>
      <c r="J34" s="146"/>
      <c r="K34" s="96"/>
      <c r="L34" s="146"/>
      <c r="M34" s="96"/>
      <c r="N34" s="146"/>
      <c r="O34" s="96"/>
      <c r="P34" s="146"/>
      <c r="Q34" s="96"/>
      <c r="R34" s="146"/>
      <c r="S34" s="96"/>
      <c r="T34" s="146"/>
      <c r="U34" s="96"/>
      <c r="V34" s="146"/>
      <c r="W34" s="96"/>
      <c r="X34" s="146"/>
      <c r="Y34" s="96"/>
      <c r="Z34" s="146"/>
      <c r="AA34" s="96"/>
      <c r="AB34" s="146"/>
      <c r="AC34" s="96"/>
      <c r="AD34" s="146"/>
      <c r="AE34" s="39">
        <f t="shared" si="0"/>
        <v>0</v>
      </c>
      <c r="AF34" s="149">
        <f t="shared" si="1"/>
        <v>0</v>
      </c>
      <c r="AG34" s="45">
        <f t="shared" si="2"/>
        <v>0</v>
      </c>
    </row>
    <row r="35" spans="1:33" x14ac:dyDescent="0.25">
      <c r="A35" s="222"/>
      <c r="B35" s="264"/>
      <c r="C35" s="258"/>
      <c r="D35" s="224"/>
      <c r="E35" s="224"/>
      <c r="F35" s="23">
        <v>2018</v>
      </c>
      <c r="G35" s="96"/>
      <c r="H35" s="146"/>
      <c r="I35" s="96"/>
      <c r="J35" s="146"/>
      <c r="K35" s="96"/>
      <c r="L35" s="146"/>
      <c r="M35" s="96"/>
      <c r="N35" s="146"/>
      <c r="O35" s="96"/>
      <c r="P35" s="146"/>
      <c r="Q35" s="96"/>
      <c r="R35" s="146"/>
      <c r="S35" s="96"/>
      <c r="T35" s="146"/>
      <c r="U35" s="96"/>
      <c r="V35" s="146"/>
      <c r="W35" s="96"/>
      <c r="X35" s="146"/>
      <c r="Y35" s="96"/>
      <c r="Z35" s="146"/>
      <c r="AA35" s="96"/>
      <c r="AB35" s="146"/>
      <c r="AC35" s="96"/>
      <c r="AD35" s="146"/>
      <c r="AE35" s="39">
        <f t="shared" si="0"/>
        <v>0</v>
      </c>
      <c r="AF35" s="149">
        <f t="shared" si="1"/>
        <v>0</v>
      </c>
      <c r="AG35" s="45">
        <f t="shared" si="2"/>
        <v>0</v>
      </c>
    </row>
    <row r="36" spans="1:33" x14ac:dyDescent="0.25">
      <c r="A36" s="222"/>
      <c r="B36" s="264"/>
      <c r="C36" s="258"/>
      <c r="D36" s="224"/>
      <c r="E36" s="224"/>
      <c r="F36" s="23">
        <v>2019</v>
      </c>
      <c r="G36" s="96"/>
      <c r="H36" s="146"/>
      <c r="I36" s="96"/>
      <c r="J36" s="146"/>
      <c r="K36" s="96"/>
      <c r="L36" s="146"/>
      <c r="M36" s="96"/>
      <c r="N36" s="146"/>
      <c r="O36" s="96"/>
      <c r="P36" s="146"/>
      <c r="Q36" s="96"/>
      <c r="R36" s="146"/>
      <c r="S36" s="96"/>
      <c r="T36" s="146"/>
      <c r="U36" s="96"/>
      <c r="V36" s="146"/>
      <c r="W36" s="96"/>
      <c r="X36" s="146"/>
      <c r="Y36" s="96"/>
      <c r="Z36" s="146"/>
      <c r="AA36" s="96"/>
      <c r="AB36" s="146"/>
      <c r="AC36" s="96"/>
      <c r="AD36" s="146"/>
      <c r="AE36" s="39">
        <f t="shared" si="0"/>
        <v>0</v>
      </c>
      <c r="AF36" s="149">
        <f t="shared" si="1"/>
        <v>0</v>
      </c>
      <c r="AG36" s="45">
        <f t="shared" si="2"/>
        <v>0</v>
      </c>
    </row>
    <row r="37" spans="1:33" x14ac:dyDescent="0.25">
      <c r="A37" s="222"/>
      <c r="B37" s="275"/>
      <c r="C37" s="271"/>
      <c r="D37" s="224"/>
      <c r="E37" s="224"/>
      <c r="F37" s="23">
        <v>2020</v>
      </c>
      <c r="G37" s="96"/>
      <c r="H37" s="146"/>
      <c r="I37" s="96"/>
      <c r="J37" s="146"/>
      <c r="K37" s="96"/>
      <c r="L37" s="146"/>
      <c r="M37" s="96"/>
      <c r="N37" s="146"/>
      <c r="O37" s="96"/>
      <c r="P37" s="146"/>
      <c r="Q37" s="96"/>
      <c r="R37" s="146"/>
      <c r="S37" s="96"/>
      <c r="T37" s="146"/>
      <c r="U37" s="96"/>
      <c r="V37" s="146"/>
      <c r="W37" s="96"/>
      <c r="X37" s="146"/>
      <c r="Y37" s="96"/>
      <c r="Z37" s="146"/>
      <c r="AA37" s="96"/>
      <c r="AB37" s="146"/>
      <c r="AC37" s="96"/>
      <c r="AD37" s="146"/>
      <c r="AE37" s="39">
        <f t="shared" si="0"/>
        <v>0</v>
      </c>
      <c r="AF37" s="149">
        <f t="shared" si="1"/>
        <v>0</v>
      </c>
      <c r="AG37" s="45">
        <f t="shared" si="2"/>
        <v>0</v>
      </c>
    </row>
    <row r="38" spans="1:33" x14ac:dyDescent="0.25">
      <c r="A38" s="230">
        <v>9</v>
      </c>
      <c r="B38" s="272"/>
      <c r="C38" s="268"/>
      <c r="D38" s="231"/>
      <c r="E38" s="231"/>
      <c r="F38" s="160">
        <v>2017</v>
      </c>
      <c r="G38" s="95"/>
      <c r="H38" s="145"/>
      <c r="I38" s="95"/>
      <c r="J38" s="145"/>
      <c r="K38" s="95"/>
      <c r="L38" s="145"/>
      <c r="M38" s="95"/>
      <c r="N38" s="145"/>
      <c r="O38" s="95"/>
      <c r="P38" s="145"/>
      <c r="Q38" s="95"/>
      <c r="R38" s="145"/>
      <c r="S38" s="95"/>
      <c r="T38" s="145"/>
      <c r="U38" s="95"/>
      <c r="V38" s="145"/>
      <c r="W38" s="95"/>
      <c r="X38" s="145"/>
      <c r="Y38" s="95"/>
      <c r="Z38" s="145"/>
      <c r="AA38" s="95"/>
      <c r="AB38" s="145"/>
      <c r="AC38" s="95"/>
      <c r="AD38" s="145"/>
      <c r="AE38" s="38">
        <f t="shared" si="0"/>
        <v>0</v>
      </c>
      <c r="AF38" s="148">
        <f t="shared" si="1"/>
        <v>0</v>
      </c>
      <c r="AG38" s="44">
        <f t="shared" si="2"/>
        <v>0</v>
      </c>
    </row>
    <row r="39" spans="1:33" x14ac:dyDescent="0.25">
      <c r="A39" s="230"/>
      <c r="B39" s="273"/>
      <c r="C39" s="269"/>
      <c r="D39" s="231"/>
      <c r="E39" s="231"/>
      <c r="F39" s="160">
        <v>2018</v>
      </c>
      <c r="G39" s="95"/>
      <c r="H39" s="145"/>
      <c r="I39" s="95"/>
      <c r="J39" s="145"/>
      <c r="K39" s="95"/>
      <c r="L39" s="145"/>
      <c r="M39" s="95"/>
      <c r="N39" s="145"/>
      <c r="O39" s="95"/>
      <c r="P39" s="145"/>
      <c r="Q39" s="95"/>
      <c r="R39" s="145"/>
      <c r="S39" s="95"/>
      <c r="T39" s="145"/>
      <c r="U39" s="95"/>
      <c r="V39" s="145"/>
      <c r="W39" s="95"/>
      <c r="X39" s="145"/>
      <c r="Y39" s="95"/>
      <c r="Z39" s="145"/>
      <c r="AA39" s="95"/>
      <c r="AB39" s="145"/>
      <c r="AC39" s="95"/>
      <c r="AD39" s="145"/>
      <c r="AE39" s="38">
        <f t="shared" si="0"/>
        <v>0</v>
      </c>
      <c r="AF39" s="148">
        <f t="shared" si="1"/>
        <v>0</v>
      </c>
      <c r="AG39" s="44">
        <f t="shared" si="2"/>
        <v>0</v>
      </c>
    </row>
    <row r="40" spans="1:33" x14ac:dyDescent="0.25">
      <c r="A40" s="230"/>
      <c r="B40" s="273"/>
      <c r="C40" s="269"/>
      <c r="D40" s="231"/>
      <c r="E40" s="231"/>
      <c r="F40" s="160">
        <v>2019</v>
      </c>
      <c r="G40" s="95"/>
      <c r="H40" s="145"/>
      <c r="I40" s="95"/>
      <c r="J40" s="145"/>
      <c r="K40" s="95"/>
      <c r="L40" s="145"/>
      <c r="M40" s="95"/>
      <c r="N40" s="145"/>
      <c r="O40" s="95"/>
      <c r="P40" s="145"/>
      <c r="Q40" s="95"/>
      <c r="R40" s="145"/>
      <c r="S40" s="95"/>
      <c r="T40" s="145"/>
      <c r="U40" s="95"/>
      <c r="V40" s="145"/>
      <c r="W40" s="95"/>
      <c r="X40" s="145"/>
      <c r="Y40" s="95"/>
      <c r="Z40" s="145"/>
      <c r="AA40" s="95"/>
      <c r="AB40" s="145"/>
      <c r="AC40" s="95"/>
      <c r="AD40" s="145"/>
      <c r="AE40" s="38">
        <f t="shared" si="0"/>
        <v>0</v>
      </c>
      <c r="AF40" s="148">
        <f t="shared" si="1"/>
        <v>0</v>
      </c>
      <c r="AG40" s="44">
        <f t="shared" si="2"/>
        <v>0</v>
      </c>
    </row>
    <row r="41" spans="1:33" x14ac:dyDescent="0.25">
      <c r="A41" s="230"/>
      <c r="B41" s="274"/>
      <c r="C41" s="270"/>
      <c r="D41" s="231"/>
      <c r="E41" s="231"/>
      <c r="F41" s="160">
        <v>2020</v>
      </c>
      <c r="G41" s="95"/>
      <c r="H41" s="145"/>
      <c r="I41" s="95"/>
      <c r="J41" s="145"/>
      <c r="K41" s="95"/>
      <c r="L41" s="145"/>
      <c r="M41" s="95"/>
      <c r="N41" s="145"/>
      <c r="O41" s="95"/>
      <c r="P41" s="145"/>
      <c r="Q41" s="95"/>
      <c r="R41" s="145"/>
      <c r="S41" s="95"/>
      <c r="T41" s="145"/>
      <c r="U41" s="95"/>
      <c r="V41" s="145"/>
      <c r="W41" s="95"/>
      <c r="X41" s="145"/>
      <c r="Y41" s="95"/>
      <c r="Z41" s="145"/>
      <c r="AA41" s="95"/>
      <c r="AB41" s="145"/>
      <c r="AC41" s="95"/>
      <c r="AD41" s="145"/>
      <c r="AE41" s="38">
        <f t="shared" si="0"/>
        <v>0</v>
      </c>
      <c r="AF41" s="148">
        <f t="shared" si="1"/>
        <v>0</v>
      </c>
      <c r="AG41" s="44">
        <f t="shared" si="2"/>
        <v>0</v>
      </c>
    </row>
    <row r="42" spans="1:33" x14ac:dyDescent="0.25">
      <c r="A42" s="222">
        <v>10</v>
      </c>
      <c r="B42" s="263"/>
      <c r="C42" s="257"/>
      <c r="D42" s="224"/>
      <c r="E42" s="224"/>
      <c r="F42" s="23">
        <v>2017</v>
      </c>
      <c r="G42" s="96"/>
      <c r="H42" s="146"/>
      <c r="I42" s="96"/>
      <c r="J42" s="146"/>
      <c r="K42" s="96"/>
      <c r="L42" s="146"/>
      <c r="M42" s="96"/>
      <c r="N42" s="146"/>
      <c r="O42" s="96"/>
      <c r="P42" s="146"/>
      <c r="Q42" s="96"/>
      <c r="R42" s="146"/>
      <c r="S42" s="96"/>
      <c r="T42" s="146"/>
      <c r="U42" s="96"/>
      <c r="V42" s="146"/>
      <c r="W42" s="96"/>
      <c r="X42" s="146"/>
      <c r="Y42" s="96"/>
      <c r="Z42" s="146"/>
      <c r="AA42" s="96"/>
      <c r="AB42" s="146"/>
      <c r="AC42" s="96"/>
      <c r="AD42" s="146"/>
      <c r="AE42" s="39">
        <f t="shared" si="0"/>
        <v>0</v>
      </c>
      <c r="AF42" s="149">
        <f t="shared" si="1"/>
        <v>0</v>
      </c>
      <c r="AG42" s="45">
        <f t="shared" si="2"/>
        <v>0</v>
      </c>
    </row>
    <row r="43" spans="1:33" x14ac:dyDescent="0.25">
      <c r="A43" s="222"/>
      <c r="B43" s="264"/>
      <c r="C43" s="258"/>
      <c r="D43" s="224"/>
      <c r="E43" s="224"/>
      <c r="F43" s="23">
        <v>2018</v>
      </c>
      <c r="G43" s="96"/>
      <c r="H43" s="146"/>
      <c r="I43" s="96"/>
      <c r="J43" s="146"/>
      <c r="K43" s="96"/>
      <c r="L43" s="146"/>
      <c r="M43" s="96"/>
      <c r="N43" s="146"/>
      <c r="O43" s="96"/>
      <c r="P43" s="146"/>
      <c r="Q43" s="96"/>
      <c r="R43" s="146"/>
      <c r="S43" s="96"/>
      <c r="T43" s="146"/>
      <c r="U43" s="96"/>
      <c r="V43" s="146"/>
      <c r="W43" s="96"/>
      <c r="X43" s="146"/>
      <c r="Y43" s="96"/>
      <c r="Z43" s="146"/>
      <c r="AA43" s="96"/>
      <c r="AB43" s="146"/>
      <c r="AC43" s="96"/>
      <c r="AD43" s="146"/>
      <c r="AE43" s="39">
        <f t="shared" si="0"/>
        <v>0</v>
      </c>
      <c r="AF43" s="149">
        <f t="shared" si="1"/>
        <v>0</v>
      </c>
      <c r="AG43" s="45">
        <f t="shared" si="2"/>
        <v>0</v>
      </c>
    </row>
    <row r="44" spans="1:33" x14ac:dyDescent="0.25">
      <c r="A44" s="222"/>
      <c r="B44" s="264"/>
      <c r="C44" s="258"/>
      <c r="D44" s="224"/>
      <c r="E44" s="224"/>
      <c r="F44" s="23">
        <v>2019</v>
      </c>
      <c r="G44" s="96"/>
      <c r="H44" s="146"/>
      <c r="I44" s="96"/>
      <c r="J44" s="146"/>
      <c r="K44" s="96"/>
      <c r="L44" s="146"/>
      <c r="M44" s="96"/>
      <c r="N44" s="146"/>
      <c r="O44" s="96"/>
      <c r="P44" s="146"/>
      <c r="Q44" s="96"/>
      <c r="R44" s="146"/>
      <c r="S44" s="96"/>
      <c r="T44" s="146"/>
      <c r="U44" s="96"/>
      <c r="V44" s="146"/>
      <c r="W44" s="96"/>
      <c r="X44" s="146"/>
      <c r="Y44" s="96"/>
      <c r="Z44" s="146"/>
      <c r="AA44" s="96"/>
      <c r="AB44" s="146"/>
      <c r="AC44" s="96"/>
      <c r="AD44" s="146"/>
      <c r="AE44" s="39">
        <f t="shared" si="0"/>
        <v>0</v>
      </c>
      <c r="AF44" s="149">
        <f t="shared" si="1"/>
        <v>0</v>
      </c>
      <c r="AG44" s="45">
        <f t="shared" si="2"/>
        <v>0</v>
      </c>
    </row>
    <row r="45" spans="1:33" x14ac:dyDescent="0.25">
      <c r="A45" s="222"/>
      <c r="B45" s="275"/>
      <c r="C45" s="271"/>
      <c r="D45" s="224"/>
      <c r="E45" s="224"/>
      <c r="F45" s="23">
        <v>2020</v>
      </c>
      <c r="G45" s="96"/>
      <c r="H45" s="146"/>
      <c r="I45" s="96"/>
      <c r="J45" s="146"/>
      <c r="K45" s="96"/>
      <c r="L45" s="146"/>
      <c r="M45" s="96"/>
      <c r="N45" s="146"/>
      <c r="O45" s="96"/>
      <c r="P45" s="146"/>
      <c r="Q45" s="96"/>
      <c r="R45" s="146"/>
      <c r="S45" s="96"/>
      <c r="T45" s="146"/>
      <c r="U45" s="96"/>
      <c r="V45" s="146"/>
      <c r="W45" s="96"/>
      <c r="X45" s="146"/>
      <c r="Y45" s="96"/>
      <c r="Z45" s="146"/>
      <c r="AA45" s="96"/>
      <c r="AB45" s="146"/>
      <c r="AC45" s="96"/>
      <c r="AD45" s="146"/>
      <c r="AE45" s="39">
        <f t="shared" si="0"/>
        <v>0</v>
      </c>
      <c r="AF45" s="149">
        <f t="shared" si="1"/>
        <v>0</v>
      </c>
      <c r="AG45" s="45">
        <f t="shared" si="2"/>
        <v>0</v>
      </c>
    </row>
    <row r="46" spans="1:33" x14ac:dyDescent="0.25">
      <c r="A46" s="230">
        <v>11</v>
      </c>
      <c r="B46" s="272"/>
      <c r="C46" s="268"/>
      <c r="D46" s="231"/>
      <c r="E46" s="231"/>
      <c r="F46" s="160">
        <v>2017</v>
      </c>
      <c r="G46" s="95"/>
      <c r="H46" s="145"/>
      <c r="I46" s="95"/>
      <c r="J46" s="145"/>
      <c r="K46" s="95"/>
      <c r="L46" s="145"/>
      <c r="M46" s="95"/>
      <c r="N46" s="145"/>
      <c r="O46" s="95"/>
      <c r="P46" s="145"/>
      <c r="Q46" s="95"/>
      <c r="R46" s="145"/>
      <c r="S46" s="95"/>
      <c r="T46" s="145"/>
      <c r="U46" s="95"/>
      <c r="V46" s="145"/>
      <c r="W46" s="95"/>
      <c r="X46" s="145"/>
      <c r="Y46" s="95"/>
      <c r="Z46" s="145"/>
      <c r="AA46" s="95"/>
      <c r="AB46" s="145"/>
      <c r="AC46" s="95"/>
      <c r="AD46" s="145"/>
      <c r="AE46" s="38">
        <f t="shared" si="0"/>
        <v>0</v>
      </c>
      <c r="AF46" s="148">
        <f t="shared" si="1"/>
        <v>0</v>
      </c>
      <c r="AG46" s="44">
        <f t="shared" si="2"/>
        <v>0</v>
      </c>
    </row>
    <row r="47" spans="1:33" x14ac:dyDescent="0.25">
      <c r="A47" s="230"/>
      <c r="B47" s="273"/>
      <c r="C47" s="269"/>
      <c r="D47" s="231"/>
      <c r="E47" s="231"/>
      <c r="F47" s="160">
        <v>2018</v>
      </c>
      <c r="G47" s="95"/>
      <c r="H47" s="145"/>
      <c r="I47" s="95"/>
      <c r="J47" s="145"/>
      <c r="K47" s="95"/>
      <c r="L47" s="145"/>
      <c r="M47" s="95"/>
      <c r="N47" s="145"/>
      <c r="O47" s="95"/>
      <c r="P47" s="145"/>
      <c r="Q47" s="95"/>
      <c r="R47" s="145"/>
      <c r="S47" s="95"/>
      <c r="T47" s="145"/>
      <c r="U47" s="95"/>
      <c r="V47" s="145"/>
      <c r="W47" s="95"/>
      <c r="X47" s="145"/>
      <c r="Y47" s="95"/>
      <c r="Z47" s="145"/>
      <c r="AA47" s="95"/>
      <c r="AB47" s="145"/>
      <c r="AC47" s="95"/>
      <c r="AD47" s="145"/>
      <c r="AE47" s="38">
        <f t="shared" si="0"/>
        <v>0</v>
      </c>
      <c r="AF47" s="148">
        <f t="shared" si="1"/>
        <v>0</v>
      </c>
      <c r="AG47" s="44">
        <f t="shared" si="2"/>
        <v>0</v>
      </c>
    </row>
    <row r="48" spans="1:33" x14ac:dyDescent="0.25">
      <c r="A48" s="230"/>
      <c r="B48" s="273"/>
      <c r="C48" s="269"/>
      <c r="D48" s="231"/>
      <c r="E48" s="231"/>
      <c r="F48" s="160">
        <v>2019</v>
      </c>
      <c r="G48" s="95"/>
      <c r="H48" s="145"/>
      <c r="I48" s="95"/>
      <c r="J48" s="145"/>
      <c r="K48" s="95"/>
      <c r="L48" s="145"/>
      <c r="M48" s="95"/>
      <c r="N48" s="145"/>
      <c r="O48" s="95"/>
      <c r="P48" s="145"/>
      <c r="Q48" s="95"/>
      <c r="R48" s="145"/>
      <c r="S48" s="95"/>
      <c r="T48" s="145"/>
      <c r="U48" s="95"/>
      <c r="V48" s="145"/>
      <c r="W48" s="95"/>
      <c r="X48" s="145"/>
      <c r="Y48" s="95"/>
      <c r="Z48" s="145"/>
      <c r="AA48" s="95"/>
      <c r="AB48" s="145"/>
      <c r="AC48" s="95"/>
      <c r="AD48" s="145"/>
      <c r="AE48" s="38">
        <f t="shared" si="0"/>
        <v>0</v>
      </c>
      <c r="AF48" s="148">
        <f t="shared" si="1"/>
        <v>0</v>
      </c>
      <c r="AG48" s="44">
        <f t="shared" si="2"/>
        <v>0</v>
      </c>
    </row>
    <row r="49" spans="1:33" x14ac:dyDescent="0.25">
      <c r="A49" s="230"/>
      <c r="B49" s="274"/>
      <c r="C49" s="270"/>
      <c r="D49" s="231"/>
      <c r="E49" s="231"/>
      <c r="F49" s="160">
        <v>2020</v>
      </c>
      <c r="G49" s="95"/>
      <c r="H49" s="145"/>
      <c r="I49" s="95"/>
      <c r="J49" s="145"/>
      <c r="K49" s="95"/>
      <c r="L49" s="145"/>
      <c r="M49" s="95"/>
      <c r="N49" s="145"/>
      <c r="O49" s="95"/>
      <c r="P49" s="145"/>
      <c r="Q49" s="95"/>
      <c r="R49" s="145"/>
      <c r="S49" s="95"/>
      <c r="T49" s="145"/>
      <c r="U49" s="95"/>
      <c r="V49" s="145"/>
      <c r="W49" s="95"/>
      <c r="X49" s="145"/>
      <c r="Y49" s="95"/>
      <c r="Z49" s="145"/>
      <c r="AA49" s="95"/>
      <c r="AB49" s="145"/>
      <c r="AC49" s="95"/>
      <c r="AD49" s="145"/>
      <c r="AE49" s="38">
        <f t="shared" si="0"/>
        <v>0</v>
      </c>
      <c r="AF49" s="148">
        <f t="shared" si="1"/>
        <v>0</v>
      </c>
      <c r="AG49" s="44">
        <f t="shared" si="2"/>
        <v>0</v>
      </c>
    </row>
    <row r="50" spans="1:33" x14ac:dyDescent="0.25">
      <c r="A50" s="222">
        <v>12</v>
      </c>
      <c r="B50" s="263"/>
      <c r="C50" s="257"/>
      <c r="D50" s="224"/>
      <c r="E50" s="224"/>
      <c r="F50" s="23">
        <v>2017</v>
      </c>
      <c r="G50" s="96"/>
      <c r="H50" s="146"/>
      <c r="I50" s="96"/>
      <c r="J50" s="146"/>
      <c r="K50" s="96"/>
      <c r="L50" s="146"/>
      <c r="M50" s="96"/>
      <c r="N50" s="146"/>
      <c r="O50" s="96"/>
      <c r="P50" s="146"/>
      <c r="Q50" s="96"/>
      <c r="R50" s="146"/>
      <c r="S50" s="96"/>
      <c r="T50" s="146"/>
      <c r="U50" s="96"/>
      <c r="V50" s="146"/>
      <c r="W50" s="96"/>
      <c r="X50" s="146"/>
      <c r="Y50" s="96"/>
      <c r="Z50" s="146"/>
      <c r="AA50" s="96"/>
      <c r="AB50" s="146"/>
      <c r="AC50" s="96"/>
      <c r="AD50" s="146"/>
      <c r="AE50" s="39">
        <f t="shared" si="0"/>
        <v>0</v>
      </c>
      <c r="AF50" s="149">
        <f t="shared" si="1"/>
        <v>0</v>
      </c>
      <c r="AG50" s="45">
        <f t="shared" si="2"/>
        <v>0</v>
      </c>
    </row>
    <row r="51" spans="1:33" x14ac:dyDescent="0.25">
      <c r="A51" s="222"/>
      <c r="B51" s="264"/>
      <c r="C51" s="258"/>
      <c r="D51" s="224"/>
      <c r="E51" s="224"/>
      <c r="F51" s="23">
        <v>2018</v>
      </c>
      <c r="G51" s="96"/>
      <c r="H51" s="146"/>
      <c r="I51" s="96"/>
      <c r="J51" s="146"/>
      <c r="K51" s="96"/>
      <c r="L51" s="146"/>
      <c r="M51" s="96"/>
      <c r="N51" s="146"/>
      <c r="O51" s="96"/>
      <c r="P51" s="146"/>
      <c r="Q51" s="96"/>
      <c r="R51" s="146"/>
      <c r="S51" s="96"/>
      <c r="T51" s="146"/>
      <c r="U51" s="96"/>
      <c r="V51" s="146"/>
      <c r="W51" s="96"/>
      <c r="X51" s="146"/>
      <c r="Y51" s="96"/>
      <c r="Z51" s="146"/>
      <c r="AA51" s="96"/>
      <c r="AB51" s="146"/>
      <c r="AC51" s="96"/>
      <c r="AD51" s="146"/>
      <c r="AE51" s="39">
        <f t="shared" si="0"/>
        <v>0</v>
      </c>
      <c r="AF51" s="149">
        <f t="shared" si="1"/>
        <v>0</v>
      </c>
      <c r="AG51" s="45">
        <f t="shared" si="2"/>
        <v>0</v>
      </c>
    </row>
    <row r="52" spans="1:33" x14ac:dyDescent="0.25">
      <c r="A52" s="222"/>
      <c r="B52" s="264"/>
      <c r="C52" s="258"/>
      <c r="D52" s="224"/>
      <c r="E52" s="224"/>
      <c r="F52" s="23">
        <v>2019</v>
      </c>
      <c r="G52" s="96"/>
      <c r="H52" s="146"/>
      <c r="I52" s="96"/>
      <c r="J52" s="146"/>
      <c r="K52" s="96"/>
      <c r="L52" s="146"/>
      <c r="M52" s="96"/>
      <c r="N52" s="146"/>
      <c r="O52" s="96"/>
      <c r="P52" s="146"/>
      <c r="Q52" s="96"/>
      <c r="R52" s="146"/>
      <c r="S52" s="96"/>
      <c r="T52" s="146"/>
      <c r="U52" s="96"/>
      <c r="V52" s="146"/>
      <c r="W52" s="96"/>
      <c r="X52" s="146"/>
      <c r="Y52" s="96"/>
      <c r="Z52" s="146"/>
      <c r="AA52" s="96"/>
      <c r="AB52" s="146"/>
      <c r="AC52" s="96"/>
      <c r="AD52" s="146"/>
      <c r="AE52" s="39">
        <f t="shared" si="0"/>
        <v>0</v>
      </c>
      <c r="AF52" s="149">
        <f t="shared" si="1"/>
        <v>0</v>
      </c>
      <c r="AG52" s="45">
        <f t="shared" si="2"/>
        <v>0</v>
      </c>
    </row>
    <row r="53" spans="1:33" ht="15.75" thickBot="1" x14ac:dyDescent="0.3">
      <c r="A53" s="223"/>
      <c r="B53" s="265"/>
      <c r="C53" s="259"/>
      <c r="D53" s="225"/>
      <c r="E53" s="225"/>
      <c r="F53" s="23">
        <v>2020</v>
      </c>
      <c r="G53" s="97"/>
      <c r="H53" s="147"/>
      <c r="I53" s="97"/>
      <c r="J53" s="147"/>
      <c r="K53" s="97"/>
      <c r="L53" s="147"/>
      <c r="M53" s="97"/>
      <c r="N53" s="147"/>
      <c r="O53" s="97"/>
      <c r="P53" s="147"/>
      <c r="Q53" s="97"/>
      <c r="R53" s="147"/>
      <c r="S53" s="97"/>
      <c r="T53" s="147"/>
      <c r="U53" s="97"/>
      <c r="V53" s="147"/>
      <c r="W53" s="97"/>
      <c r="X53" s="147"/>
      <c r="Y53" s="97"/>
      <c r="Z53" s="147"/>
      <c r="AA53" s="97"/>
      <c r="AB53" s="147"/>
      <c r="AC53" s="97"/>
      <c r="AD53" s="147"/>
      <c r="AE53" s="40">
        <f t="shared" si="0"/>
        <v>0</v>
      </c>
      <c r="AF53" s="150">
        <f t="shared" si="1"/>
        <v>0</v>
      </c>
      <c r="AG53" s="46">
        <f t="shared" si="2"/>
        <v>0</v>
      </c>
    </row>
    <row r="55" spans="1:33" x14ac:dyDescent="0.25">
      <c r="F55" s="92"/>
      <c r="G55" s="94" t="s">
        <v>14</v>
      </c>
      <c r="H55" s="94" t="s">
        <v>17</v>
      </c>
      <c r="I55" s="94" t="s">
        <v>18</v>
      </c>
      <c r="J55" s="94" t="s">
        <v>19</v>
      </c>
      <c r="K55" s="94" t="s">
        <v>20</v>
      </c>
      <c r="L55" s="94" t="s">
        <v>21</v>
      </c>
      <c r="M55" s="94" t="s">
        <v>22</v>
      </c>
      <c r="N55" s="94" t="s">
        <v>23</v>
      </c>
      <c r="O55" s="94" t="s">
        <v>24</v>
      </c>
      <c r="P55" s="94" t="s">
        <v>25</v>
      </c>
      <c r="Q55" s="94" t="s">
        <v>26</v>
      </c>
      <c r="R55" s="94" t="s">
        <v>27</v>
      </c>
      <c r="T55" s="3"/>
      <c r="V55" s="3"/>
      <c r="X55" s="3"/>
      <c r="Z55" s="3"/>
      <c r="AB55" s="3"/>
    </row>
    <row r="56" spans="1:33" x14ac:dyDescent="0.25">
      <c r="F56" s="93">
        <v>2017</v>
      </c>
      <c r="G56" s="3">
        <f>G6+G10+G14+G18+G22+G26+G30+G34+G38+G42+G46+G50</f>
        <v>0</v>
      </c>
      <c r="H56" s="3">
        <f>I6+I10+I14+I18+I22+I26+I30+I34+I38+I42+I46+I50</f>
        <v>0</v>
      </c>
      <c r="I56" s="3">
        <f>K6+K10+K14+K18+K22+K26+K30+K34+K38+K42+K46+K50</f>
        <v>0</v>
      </c>
      <c r="J56" s="3">
        <f>M6+M10+M14+M18+M22+M26+M30+M34+M38+M42+M46+M50</f>
        <v>0</v>
      </c>
      <c r="K56" s="3">
        <f>O6+O10+O14+O18+O22+O26+O30+O34+O38+O42+O46+O50</f>
        <v>0</v>
      </c>
      <c r="L56" s="3">
        <f>Q6+Q10+Q14+Q18+Q22+Q26+Q30+Q34+Q38+Q42+Q46+Q50</f>
        <v>0</v>
      </c>
      <c r="M56" s="3">
        <f>S6+S10+S14+S18+S22+S26+S30+S34+S38+S42+S46+S50</f>
        <v>0</v>
      </c>
      <c r="N56" s="3">
        <f>U6+U10+U14+U18+U22+U26+U30+U34+U38+U42+U46+U50</f>
        <v>0</v>
      </c>
      <c r="O56" s="3">
        <f>W6+W10+W14+W18+W22+W26+W30+W34+W38+W42+W46+W50</f>
        <v>0</v>
      </c>
      <c r="P56" s="3">
        <f>Y6+Y10+Y14+Y18+Y22+Y26+Y30+Y34+Y38+Y42+Y46+Y50</f>
        <v>0</v>
      </c>
      <c r="Q56" s="3">
        <f>AA6+AA10+AA14+AA18+AA22+AA26+AA30+AA34+AA38+AA42+AA46+AA50</f>
        <v>0</v>
      </c>
      <c r="R56" s="3">
        <f>AC6+AC10+AC14+AC18+AC22+AC26+AC30+AC34+AC38+AC42+AC46+AC50</f>
        <v>0</v>
      </c>
      <c r="T56" s="3"/>
      <c r="V56" s="3"/>
      <c r="X56" s="3"/>
      <c r="Z56" s="3"/>
      <c r="AB56" s="3"/>
    </row>
    <row r="57" spans="1:33" x14ac:dyDescent="0.25">
      <c r="F57" s="93">
        <v>2018</v>
      </c>
      <c r="G57" s="3">
        <f>G7+G11+G15+G19+G23+G27+G31+G35+G39+G43+G47+G51</f>
        <v>0</v>
      </c>
      <c r="H57" s="3">
        <f>I7+I11+I15+I19+I23+I27+I31+I35+I39+I43+I47+I51</f>
        <v>0</v>
      </c>
      <c r="I57" s="3">
        <f>K7+K11+K15+K19+K23+K27+K31+K35+K39+K43+K47+K51</f>
        <v>0</v>
      </c>
      <c r="J57" s="3">
        <f>M7+M11+M15+M19+M23+M27+M31+M35+M39+M43+M47+M51</f>
        <v>0</v>
      </c>
      <c r="K57" s="3">
        <f>O7+O11+O15+O19+O23+O27+O31+O35+O39+O43+O47+O51</f>
        <v>0</v>
      </c>
      <c r="L57" s="3">
        <f>Q7+Q11+Q15+Q19+Q23+Q27+Q31+Q35+Q39+Q43+Q47+Q51</f>
        <v>0</v>
      </c>
      <c r="M57" s="3">
        <f>S7+S11+S15+S19+S23+S27+S31+S35+S39+S43+S47+S51</f>
        <v>0</v>
      </c>
      <c r="N57" s="3">
        <f>U7+U11+U15+U19+U23+U27+U31+U35+U39+U43+U47+U51</f>
        <v>0</v>
      </c>
      <c r="O57" s="3">
        <f>W7+W11+W15+W19+W23+W27+W31+W35+W39+W43+W47+W51</f>
        <v>0</v>
      </c>
      <c r="P57" s="3">
        <f>Y7+Y11+Y15+Y19+Y23+Y27+Y31+Y35+Y39+Y43+Y47+Y51</f>
        <v>0</v>
      </c>
      <c r="Q57" s="3">
        <f>AA7+AA11+AA15+AA19+AA23+AA27+AA31+AA35+AA39+AA43+AA47+AA51</f>
        <v>0</v>
      </c>
      <c r="R57" s="3">
        <f>AC7+AC11+AC15+AC19+AC23+AC27+AC31+AC35+AC39+AC43+AC47+AC51</f>
        <v>0</v>
      </c>
      <c r="T57" s="3"/>
      <c r="V57" s="3"/>
      <c r="X57" s="3"/>
      <c r="Z57" s="3"/>
      <c r="AB57" s="3"/>
    </row>
    <row r="58" spans="1:33" x14ac:dyDescent="0.25">
      <c r="F58" s="93">
        <v>2019</v>
      </c>
      <c r="G58" s="3">
        <f>G8+G12+G16+G20+G24+G28+G32+G36+G40+G44+G48+G52</f>
        <v>0</v>
      </c>
      <c r="H58" s="3">
        <f>I8+I12+I16+I20+I24+I28+I32+I36+I40+I44+I48+I52</f>
        <v>0</v>
      </c>
      <c r="I58" s="3">
        <f>K8+K12+K16+K20+K24+K28+K32+K36+K40+K44+K48+K52</f>
        <v>0</v>
      </c>
      <c r="J58" s="3">
        <f>M8+M12+M16+M20+M24+M28+M32+M36+M40+M44+M48+M52</f>
        <v>0</v>
      </c>
      <c r="K58" s="3">
        <f>O8+O12+O16+O20+O24+O28+O32+O36+O40+O44+O48+O52</f>
        <v>0</v>
      </c>
      <c r="L58" s="3">
        <f>Q8+Q12+Q16+Q20+Q24+Q28+Q32+Q36+Q40+Q44+Q48+Q52</f>
        <v>0</v>
      </c>
      <c r="M58" s="3">
        <f>S8+S12+S16+S20+S24+S28+S32+S36+S40+S44+S48+S52</f>
        <v>0</v>
      </c>
      <c r="N58" s="3">
        <f>U8+U12+U16+U20+U24+U28+U32+U36+U40+U44+U48+U52</f>
        <v>0</v>
      </c>
      <c r="O58" s="3">
        <f>W8+W12+W16+W20+W24+W28+W32+W36+W40+W44+W48+W52</f>
        <v>0</v>
      </c>
      <c r="P58" s="3">
        <f>Y8+Y12+Y16+Y20+Y24+Y28+Y32+Y36+Y40+Y44+Y48+Y52</f>
        <v>0</v>
      </c>
      <c r="Q58" s="3">
        <f>AA8+AA12+AA16+AA20+AA24+AA28+AA32+AA36+AA40+AA44+AA48+AA52</f>
        <v>0</v>
      </c>
      <c r="R58" s="3">
        <f>AC8+AC12+AC16+AC20+AC24+AC28+AC32+AC36+AC40+AC44+AC48+AC52</f>
        <v>0</v>
      </c>
      <c r="T58" s="3"/>
      <c r="V58" s="3"/>
      <c r="X58" s="3"/>
      <c r="Z58" s="3"/>
      <c r="AB58" s="3"/>
    </row>
    <row r="59" spans="1:33" x14ac:dyDescent="0.25">
      <c r="F59" s="93">
        <v>2020</v>
      </c>
      <c r="G59" s="3">
        <f>G9+G13+G17+G21+G25+G29+G33+G37+G41+G45+G49+G53</f>
        <v>0</v>
      </c>
      <c r="H59" s="3">
        <f>I9+I13+I17+I21+I25+I29+I33+I37+I41+I45+I49+I53</f>
        <v>0</v>
      </c>
      <c r="I59" s="3">
        <f>K9+K13+K17+K21+K25+K29+K33+K37+K41+K45+K49+K53</f>
        <v>0</v>
      </c>
      <c r="J59" s="3">
        <f>M9+M13+M17+M21+M25+M29+M33+M37+M41+M45+M49+M53</f>
        <v>0</v>
      </c>
      <c r="K59" s="3">
        <f>O9+O13+O17+O21+O25+O29+O33+O37+O41+O45+O49+O53</f>
        <v>0</v>
      </c>
      <c r="L59" s="3">
        <f>Q9+Q13+Q17+Q21+Q25+Q29+Q33+Q37+Q41+Q45+Q49+Q53</f>
        <v>0</v>
      </c>
      <c r="M59" s="3">
        <f>S9+S13+S17+S21+S25+S29+S33+S37+S41+S45+S49+S53</f>
        <v>0</v>
      </c>
      <c r="N59" s="3">
        <f>U9+U13+U17+U21+U25+U29+U33+U37+U41+U45+U49+U53</f>
        <v>0</v>
      </c>
      <c r="O59" s="3">
        <f>W9+W13+W17+W21+W25+W29+W33+W37+W41+W45+W49+W53</f>
        <v>0</v>
      </c>
      <c r="P59" s="3">
        <f>Y9+Y13+Y17+Y21+Y25+Y29+Y33+Y37+Y41+Y45+Y49+Y53</f>
        <v>0</v>
      </c>
      <c r="Q59" s="3">
        <f>AA9+AA13+AA17+AA21+AA25+AA29+AA33+AA37+AA41+AA45+AA49+AA53</f>
        <v>0</v>
      </c>
      <c r="R59" s="3">
        <f>AC9+AC13+AC17+AC21+AC25+AC29+AC33+AC37+AC41+AC45+AC49+AC53</f>
        <v>0</v>
      </c>
      <c r="T59" s="3"/>
      <c r="V59" s="3"/>
      <c r="X59" s="3"/>
      <c r="Z59" s="3"/>
      <c r="AB59" s="3"/>
    </row>
  </sheetData>
  <sheetProtection algorithmName="SHA-512" hashValue="aenidsCnvGQKWPzEJ11E+a8reT/+MHQSbA+fJZl001Ht0TdSdHyItdRIE+wS5iKZBp9DXpiQfqbQQniu72T5hg==" saltValue="847KwEVBjJEXMTwm2C0L4w==" spinCount="100000" sheet="1" objects="1" scenarios="1"/>
  <mergeCells count="86">
    <mergeCell ref="AD1:AG1"/>
    <mergeCell ref="D1:AC1"/>
    <mergeCell ref="A1:C1"/>
    <mergeCell ref="A3:F3"/>
    <mergeCell ref="G3:AG3"/>
    <mergeCell ref="A4:A5"/>
    <mergeCell ref="D4:D5"/>
    <mergeCell ref="E4:E5"/>
    <mergeCell ref="F4:F5"/>
    <mergeCell ref="G4:H4"/>
    <mergeCell ref="AE4:AF4"/>
    <mergeCell ref="AG4:AG5"/>
    <mergeCell ref="A6:A9"/>
    <mergeCell ref="D6:D9"/>
    <mergeCell ref="E6:E9"/>
    <mergeCell ref="O4:P4"/>
    <mergeCell ref="Q4:R4"/>
    <mergeCell ref="S4:T4"/>
    <mergeCell ref="U4:V4"/>
    <mergeCell ref="W4:X4"/>
    <mergeCell ref="Y4:Z4"/>
    <mergeCell ref="I4:J4"/>
    <mergeCell ref="K4:L4"/>
    <mergeCell ref="M4:N4"/>
    <mergeCell ref="AA4:AB4"/>
    <mergeCell ref="AC4:AD4"/>
    <mergeCell ref="A10:A13"/>
    <mergeCell ref="D10:D13"/>
    <mergeCell ref="E10:E13"/>
    <mergeCell ref="A14:A17"/>
    <mergeCell ref="D14:D17"/>
    <mergeCell ref="E14:E17"/>
    <mergeCell ref="B10:B13"/>
    <mergeCell ref="B14:B17"/>
    <mergeCell ref="A18:A21"/>
    <mergeCell ref="D18:D21"/>
    <mergeCell ref="E18:E21"/>
    <mergeCell ref="A22:A25"/>
    <mergeCell ref="D22:D25"/>
    <mergeCell ref="E22:E25"/>
    <mergeCell ref="B18:B21"/>
    <mergeCell ref="B22:B25"/>
    <mergeCell ref="A26:A29"/>
    <mergeCell ref="D26:D29"/>
    <mergeCell ref="E26:E29"/>
    <mergeCell ref="A30:A33"/>
    <mergeCell ref="D30:D33"/>
    <mergeCell ref="E30:E33"/>
    <mergeCell ref="B30:B33"/>
    <mergeCell ref="B26:B29"/>
    <mergeCell ref="A34:A37"/>
    <mergeCell ref="D34:D37"/>
    <mergeCell ref="E34:E37"/>
    <mergeCell ref="A38:A41"/>
    <mergeCell ref="D38:D41"/>
    <mergeCell ref="E38:E41"/>
    <mergeCell ref="B34:B37"/>
    <mergeCell ref="B38:B41"/>
    <mergeCell ref="C34:C37"/>
    <mergeCell ref="C38:C41"/>
    <mergeCell ref="A42:A45"/>
    <mergeCell ref="D42:D45"/>
    <mergeCell ref="E42:E45"/>
    <mergeCell ref="A46:A49"/>
    <mergeCell ref="D46:D49"/>
    <mergeCell ref="E46:E49"/>
    <mergeCell ref="B42:B45"/>
    <mergeCell ref="B46:B49"/>
    <mergeCell ref="C42:C45"/>
    <mergeCell ref="C46:C49"/>
    <mergeCell ref="C50:C53"/>
    <mergeCell ref="A2:AG2"/>
    <mergeCell ref="B50:B53"/>
    <mergeCell ref="C4:C5"/>
    <mergeCell ref="C6:C9"/>
    <mergeCell ref="C10:C13"/>
    <mergeCell ref="C14:C17"/>
    <mergeCell ref="C18:C21"/>
    <mergeCell ref="C22:C25"/>
    <mergeCell ref="C26:C29"/>
    <mergeCell ref="C30:C33"/>
    <mergeCell ref="A50:A53"/>
    <mergeCell ref="D50:D53"/>
    <mergeCell ref="E50:E53"/>
    <mergeCell ref="B4:B5"/>
    <mergeCell ref="B6:B9"/>
  </mergeCells>
  <dataValidations count="2">
    <dataValidation type="list" allowBlank="1" showInputMessage="1" showErrorMessage="1" errorTitle="DİKKAT" error="Yandaki ok işaretini tıklayarak açılır menüden seçiminizi yapınız." sqref="B6:B53">
      <formula1>$AI$4:$AI$8</formula1>
    </dataValidation>
    <dataValidation type="decimal" allowBlank="1" showInputMessage="1" showErrorMessage="1" errorTitle="UYARI!" error="Lütfen sadece &quot;sayı değeri&quot; giriniz." sqref="G6:AD53">
      <formula1>0</formula1>
      <formula2>100000000000000000000</formula2>
    </dataValidation>
  </dataValidations>
  <pageMargins left="0.7" right="0.7" top="0.75" bottom="0.75" header="0.3" footer="0.3"/>
  <pageSetup paperSize="9" scale="33" orientation="landscape" r:id="rId1"/>
  <colBreaks count="1" manualBreakCount="1">
    <brk id="3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theme="4"/>
    <pageSetUpPr fitToPage="1"/>
  </sheetPr>
  <dimension ref="A1:T53"/>
  <sheetViews>
    <sheetView zoomScale="90" zoomScaleNormal="90" workbookViewId="0">
      <selection activeCell="Z22" sqref="Z22"/>
    </sheetView>
  </sheetViews>
  <sheetFormatPr defaultRowHeight="15" x14ac:dyDescent="0.25"/>
  <cols>
    <col min="1" max="1" width="7.28515625" bestFit="1" customWidth="1"/>
    <col min="2" max="2" width="17.7109375" style="9" customWidth="1"/>
    <col min="3" max="3" width="20" style="12" customWidth="1"/>
    <col min="4" max="4" width="32" customWidth="1"/>
    <col min="6" max="6" width="16.85546875" customWidth="1"/>
    <col min="7" max="7" width="21.28515625" customWidth="1"/>
    <col min="8" max="8" width="24.28515625" customWidth="1"/>
    <col min="9" max="9" width="8.7109375" customWidth="1"/>
    <col min="10" max="10" width="20.7109375" hidden="1" customWidth="1"/>
    <col min="11" max="11" width="10.42578125" hidden="1" customWidth="1"/>
  </cols>
  <sheetData>
    <row r="1" spans="1:20" ht="76.5" customHeight="1" x14ac:dyDescent="0.25">
      <c r="A1" s="171" t="s">
        <v>68</v>
      </c>
      <c r="B1" s="172"/>
      <c r="C1" s="172"/>
      <c r="D1" s="172"/>
      <c r="E1" s="172"/>
      <c r="F1" s="172"/>
      <c r="G1" s="172"/>
      <c r="H1" s="173"/>
      <c r="I1" s="35"/>
      <c r="J1" s="28"/>
      <c r="K1" s="27"/>
      <c r="L1" s="35"/>
      <c r="M1" s="35"/>
      <c r="N1" s="34"/>
      <c r="O1" s="34"/>
      <c r="P1" s="34"/>
      <c r="Q1" s="33"/>
    </row>
    <row r="2" spans="1:20" ht="24" thickBot="1" x14ac:dyDescent="0.4">
      <c r="A2" s="248" t="s">
        <v>91</v>
      </c>
      <c r="B2" s="249"/>
      <c r="C2" s="249"/>
      <c r="D2" s="249"/>
      <c r="E2" s="249"/>
      <c r="F2" s="249"/>
      <c r="G2" s="249"/>
      <c r="H2" s="250"/>
      <c r="M2" s="33"/>
      <c r="N2" s="33"/>
    </row>
    <row r="3" spans="1:20" ht="52.9" customHeight="1" thickBot="1" x14ac:dyDescent="0.3">
      <c r="A3" s="288" t="s">
        <v>62</v>
      </c>
      <c r="B3" s="289"/>
      <c r="C3" s="289"/>
      <c r="D3" s="289"/>
      <c r="E3" s="311"/>
      <c r="F3" s="312" t="s">
        <v>61</v>
      </c>
      <c r="G3" s="291"/>
      <c r="H3" s="292"/>
      <c r="J3" t="s">
        <v>59</v>
      </c>
      <c r="K3" s="9" t="s">
        <v>60</v>
      </c>
    </row>
    <row r="4" spans="1:20" s="7" customFormat="1" ht="29.25" customHeight="1" x14ac:dyDescent="0.25">
      <c r="A4" s="281" t="s">
        <v>3</v>
      </c>
      <c r="B4" s="313" t="s">
        <v>203</v>
      </c>
      <c r="C4" s="315" t="s">
        <v>210</v>
      </c>
      <c r="D4" s="266" t="s">
        <v>63</v>
      </c>
      <c r="E4" s="232" t="s">
        <v>0</v>
      </c>
      <c r="F4" s="317" t="s">
        <v>7</v>
      </c>
      <c r="G4" s="317"/>
      <c r="H4" s="309" t="s">
        <v>208</v>
      </c>
      <c r="J4" s="7" t="s">
        <v>43</v>
      </c>
      <c r="K4" s="11">
        <v>0.61</v>
      </c>
    </row>
    <row r="5" spans="1:20" s="7" customFormat="1" ht="41.25" customHeight="1" x14ac:dyDescent="0.25">
      <c r="A5" s="282"/>
      <c r="B5" s="314"/>
      <c r="C5" s="316"/>
      <c r="D5" s="267"/>
      <c r="E5" s="233"/>
      <c r="F5" s="29" t="s">
        <v>204</v>
      </c>
      <c r="G5" s="30" t="s">
        <v>16</v>
      </c>
      <c r="H5" s="310"/>
      <c r="J5" s="7" t="s">
        <v>44</v>
      </c>
      <c r="K5" s="11">
        <v>0.72</v>
      </c>
    </row>
    <row r="6" spans="1:20" x14ac:dyDescent="0.25">
      <c r="A6" s="230">
        <v>1</v>
      </c>
      <c r="B6" s="272"/>
      <c r="C6" s="303" t="str">
        <f>IF(B6="","",VLOOKUP(B6,$J$4:$K$20,2,FALSE))</f>
        <v/>
      </c>
      <c r="D6" s="293" t="str">
        <f>IF(C6="","","BİNA ADINI GİRİNİZ!")</f>
        <v/>
      </c>
      <c r="E6" s="5">
        <v>2017</v>
      </c>
      <c r="F6" s="64"/>
      <c r="G6" s="151"/>
      <c r="H6" s="44">
        <f>IF($C6&lt;&gt;"",F6*$C6,0)</f>
        <v>0</v>
      </c>
      <c r="J6" t="s">
        <v>45</v>
      </c>
      <c r="K6" s="11">
        <v>0.5</v>
      </c>
    </row>
    <row r="7" spans="1:20" x14ac:dyDescent="0.25">
      <c r="A7" s="230"/>
      <c r="B7" s="273"/>
      <c r="C7" s="304"/>
      <c r="D7" s="294"/>
      <c r="E7" s="5">
        <v>2018</v>
      </c>
      <c r="F7" s="64"/>
      <c r="G7" s="151"/>
      <c r="H7" s="44">
        <f>IF($C6&lt;&gt;"",F7*$C6,0)</f>
        <v>0</v>
      </c>
      <c r="J7" t="s">
        <v>46</v>
      </c>
      <c r="K7" s="11">
        <v>0.3</v>
      </c>
      <c r="L7" s="12"/>
      <c r="M7" t="s">
        <v>130</v>
      </c>
    </row>
    <row r="8" spans="1:20" x14ac:dyDescent="0.25">
      <c r="A8" s="230"/>
      <c r="B8" s="273"/>
      <c r="C8" s="304"/>
      <c r="D8" s="294"/>
      <c r="E8" s="5">
        <v>2019</v>
      </c>
      <c r="F8" s="64"/>
      <c r="G8" s="151"/>
      <c r="H8" s="44">
        <f>IF($C6&lt;&gt;"",F8*$C6,0)</f>
        <v>0</v>
      </c>
      <c r="J8" t="s">
        <v>47</v>
      </c>
      <c r="K8" s="11">
        <v>0.2</v>
      </c>
      <c r="L8" s="98">
        <v>2017</v>
      </c>
      <c r="M8" s="99">
        <f>F6+F10+F14+F18+F22+F26+F30+F34+F38+F42+F46+F50</f>
        <v>0</v>
      </c>
      <c r="T8" t="str">
        <f>IF(C6="","","BİNA ADINI GİRİNİZ")</f>
        <v/>
      </c>
    </row>
    <row r="9" spans="1:20" x14ac:dyDescent="0.25">
      <c r="A9" s="230"/>
      <c r="B9" s="274"/>
      <c r="C9" s="305"/>
      <c r="D9" s="295"/>
      <c r="E9" s="5">
        <v>2020</v>
      </c>
      <c r="F9" s="64"/>
      <c r="G9" s="151"/>
      <c r="H9" s="44">
        <f>IF($C6&lt;&gt;"",F9*$C6,0)</f>
        <v>0</v>
      </c>
      <c r="J9" t="s">
        <v>48</v>
      </c>
      <c r="K9" s="11">
        <v>0.11</v>
      </c>
      <c r="L9" s="98">
        <v>2018</v>
      </c>
      <c r="M9" s="99">
        <f>F7+F11+F15+F19+F23+F27+F31+F35+F39+F43+F47+F51</f>
        <v>0</v>
      </c>
    </row>
    <row r="10" spans="1:20" x14ac:dyDescent="0.25">
      <c r="A10" s="222">
        <v>2</v>
      </c>
      <c r="B10" s="263"/>
      <c r="C10" s="306" t="str">
        <f t="shared" ref="C10" si="0">IF(B10="","",VLOOKUP(B10,$J$4:$K$20,2,FALSE))</f>
        <v/>
      </c>
      <c r="D10" s="263"/>
      <c r="E10" s="4">
        <v>2017</v>
      </c>
      <c r="F10" s="65"/>
      <c r="G10" s="152"/>
      <c r="H10" s="45">
        <f>IF($C10&lt;&gt;"",F10*$C10,0)</f>
        <v>0</v>
      </c>
      <c r="J10" t="s">
        <v>49</v>
      </c>
      <c r="K10" s="11">
        <v>0.76</v>
      </c>
      <c r="L10" s="98">
        <v>2019</v>
      </c>
      <c r="M10" s="99">
        <f>F8+F12+F16+F20+F24+F28+F32+F36+F40+F44+F48+F52</f>
        <v>0</v>
      </c>
    </row>
    <row r="11" spans="1:20" x14ac:dyDescent="0.25">
      <c r="A11" s="222"/>
      <c r="B11" s="264"/>
      <c r="C11" s="307"/>
      <c r="D11" s="264"/>
      <c r="E11" s="4">
        <v>2018</v>
      </c>
      <c r="F11" s="65"/>
      <c r="G11" s="152"/>
      <c r="H11" s="45">
        <f>IF($C10&lt;&gt;"",F11*$C10,0)</f>
        <v>0</v>
      </c>
      <c r="J11" t="s">
        <v>50</v>
      </c>
      <c r="K11" s="11">
        <v>0.43</v>
      </c>
      <c r="L11" s="98">
        <v>2020</v>
      </c>
      <c r="M11" s="99">
        <f>F9+F13+F17+F21+F25+F29+F33+F37+F41+F45+F49+F53</f>
        <v>0</v>
      </c>
    </row>
    <row r="12" spans="1:20" x14ac:dyDescent="0.25">
      <c r="A12" s="222"/>
      <c r="B12" s="264"/>
      <c r="C12" s="307"/>
      <c r="D12" s="264"/>
      <c r="E12" s="4">
        <v>2019</v>
      </c>
      <c r="F12" s="65"/>
      <c r="G12" s="152"/>
      <c r="H12" s="45">
        <f>IF($C10&lt;&gt;"",F12*$C10,0)</f>
        <v>0</v>
      </c>
      <c r="J12" t="s">
        <v>51</v>
      </c>
      <c r="K12" s="11">
        <v>0.3</v>
      </c>
    </row>
    <row r="13" spans="1:20" x14ac:dyDescent="0.25">
      <c r="A13" s="222"/>
      <c r="B13" s="275"/>
      <c r="C13" s="308"/>
      <c r="D13" s="275"/>
      <c r="E13" s="4">
        <v>2020</v>
      </c>
      <c r="F13" s="65"/>
      <c r="G13" s="152"/>
      <c r="H13" s="45">
        <f>IF($C10&lt;&gt;"",F13*$C10,0)</f>
        <v>0</v>
      </c>
      <c r="J13" t="s">
        <v>52</v>
      </c>
      <c r="K13" s="11">
        <v>0.22500000000000001</v>
      </c>
    </row>
    <row r="14" spans="1:20" x14ac:dyDescent="0.25">
      <c r="A14" s="230">
        <v>3</v>
      </c>
      <c r="B14" s="272"/>
      <c r="C14" s="300" t="str">
        <f t="shared" ref="C14" si="1">IF(B14="","",VLOOKUP(B14,$J$4:$K$20,2,FALSE))</f>
        <v/>
      </c>
      <c r="D14" s="272"/>
      <c r="E14" s="160">
        <v>2017</v>
      </c>
      <c r="F14" s="64"/>
      <c r="G14" s="151"/>
      <c r="H14" s="44">
        <f>IF($C14&lt;&gt;"",F14*$C14,0)</f>
        <v>0</v>
      </c>
      <c r="J14" t="s">
        <v>53</v>
      </c>
      <c r="K14" s="11">
        <v>0.8</v>
      </c>
    </row>
    <row r="15" spans="1:20" x14ac:dyDescent="0.25">
      <c r="A15" s="230"/>
      <c r="B15" s="273"/>
      <c r="C15" s="301"/>
      <c r="D15" s="273"/>
      <c r="E15" s="160">
        <v>2018</v>
      </c>
      <c r="F15" s="64"/>
      <c r="G15" s="151"/>
      <c r="H15" s="44">
        <f>IF($C14&lt;&gt;"",F15*$C14,0)</f>
        <v>0</v>
      </c>
      <c r="J15" t="s">
        <v>54</v>
      </c>
      <c r="K15" s="11">
        <v>0.6</v>
      </c>
    </row>
    <row r="16" spans="1:20" x14ac:dyDescent="0.25">
      <c r="A16" s="230"/>
      <c r="B16" s="273"/>
      <c r="C16" s="301"/>
      <c r="D16" s="273"/>
      <c r="E16" s="160">
        <v>2019</v>
      </c>
      <c r="F16" s="64"/>
      <c r="G16" s="151"/>
      <c r="H16" s="44">
        <f>IF($C14&lt;&gt;"",F16*$C14,0)</f>
        <v>0</v>
      </c>
      <c r="J16" t="s">
        <v>55</v>
      </c>
      <c r="K16" s="11">
        <v>0.55000000000000004</v>
      </c>
    </row>
    <row r="17" spans="1:11" x14ac:dyDescent="0.25">
      <c r="A17" s="230"/>
      <c r="B17" s="274"/>
      <c r="C17" s="302"/>
      <c r="D17" s="274"/>
      <c r="E17" s="160">
        <v>2020</v>
      </c>
      <c r="F17" s="64"/>
      <c r="G17" s="151"/>
      <c r="H17" s="44">
        <f>IF($C14&lt;&gt;"",F17*$C14,0)</f>
        <v>0</v>
      </c>
      <c r="J17" t="s">
        <v>48</v>
      </c>
      <c r="K17" s="11">
        <v>0.11</v>
      </c>
    </row>
    <row r="18" spans="1:11" x14ac:dyDescent="0.25">
      <c r="A18" s="222">
        <v>4</v>
      </c>
      <c r="B18" s="263"/>
      <c r="C18" s="296" t="str">
        <f t="shared" ref="C18:C50" si="2">IF(B18="","",VLOOKUP(B18,$J$4:$K$20,2,FALSE))</f>
        <v/>
      </c>
      <c r="D18" s="263"/>
      <c r="E18" s="23">
        <v>2017</v>
      </c>
      <c r="F18" s="65"/>
      <c r="G18" s="152"/>
      <c r="H18" s="45">
        <f>IF($C18&lt;&gt;"",F18*$C18,0)</f>
        <v>0</v>
      </c>
      <c r="J18" t="s">
        <v>56</v>
      </c>
      <c r="K18" s="11">
        <v>0.43</v>
      </c>
    </row>
    <row r="19" spans="1:11" x14ac:dyDescent="0.25">
      <c r="A19" s="222"/>
      <c r="B19" s="264"/>
      <c r="C19" s="297"/>
      <c r="D19" s="264"/>
      <c r="E19" s="23">
        <v>2018</v>
      </c>
      <c r="F19" s="65"/>
      <c r="G19" s="152"/>
      <c r="H19" s="45">
        <f>IF($C18&lt;&gt;"",F19*$C18,0)</f>
        <v>0</v>
      </c>
      <c r="J19" t="s">
        <v>57</v>
      </c>
      <c r="K19" s="11">
        <v>0.3</v>
      </c>
    </row>
    <row r="20" spans="1:11" x14ac:dyDescent="0.25">
      <c r="A20" s="222"/>
      <c r="B20" s="264"/>
      <c r="C20" s="297"/>
      <c r="D20" s="264"/>
      <c r="E20" s="23">
        <v>2019</v>
      </c>
      <c r="F20" s="65"/>
      <c r="G20" s="152"/>
      <c r="H20" s="45">
        <f>IF($C18&lt;&gt;"",F20*$C18,0)</f>
        <v>0</v>
      </c>
      <c r="J20" t="s">
        <v>58</v>
      </c>
      <c r="K20" s="11">
        <v>0.23</v>
      </c>
    </row>
    <row r="21" spans="1:11" x14ac:dyDescent="0.25">
      <c r="A21" s="222"/>
      <c r="B21" s="275"/>
      <c r="C21" s="299"/>
      <c r="D21" s="275"/>
      <c r="E21" s="23">
        <v>2020</v>
      </c>
      <c r="F21" s="65"/>
      <c r="G21" s="152"/>
      <c r="H21" s="45">
        <f>IF($C18&lt;&gt;"",F21*$C18,0)</f>
        <v>0</v>
      </c>
    </row>
    <row r="22" spans="1:11" x14ac:dyDescent="0.25">
      <c r="A22" s="230">
        <v>5</v>
      </c>
      <c r="B22" s="272"/>
      <c r="C22" s="300" t="str">
        <f t="shared" ref="C22" si="3">IF(B22="","",VLOOKUP(B22,$J$4:$K$20,2,FALSE))</f>
        <v/>
      </c>
      <c r="D22" s="272"/>
      <c r="E22" s="160">
        <v>2017</v>
      </c>
      <c r="F22" s="64"/>
      <c r="G22" s="151"/>
      <c r="H22" s="44">
        <f>IF($C22&lt;&gt;"",F22*$C22,0)</f>
        <v>0</v>
      </c>
    </row>
    <row r="23" spans="1:11" x14ac:dyDescent="0.25">
      <c r="A23" s="230"/>
      <c r="B23" s="273"/>
      <c r="C23" s="301"/>
      <c r="D23" s="273"/>
      <c r="E23" s="160">
        <v>2018</v>
      </c>
      <c r="F23" s="64"/>
      <c r="G23" s="151"/>
      <c r="H23" s="44">
        <f>IF($C22&lt;&gt;"",F23*$C22,0)</f>
        <v>0</v>
      </c>
    </row>
    <row r="24" spans="1:11" x14ac:dyDescent="0.25">
      <c r="A24" s="230"/>
      <c r="B24" s="273"/>
      <c r="C24" s="301"/>
      <c r="D24" s="273"/>
      <c r="E24" s="160">
        <v>2019</v>
      </c>
      <c r="F24" s="64"/>
      <c r="G24" s="151"/>
      <c r="H24" s="44">
        <f>IF($C22&lt;&gt;"",F24*$C22,0)</f>
        <v>0</v>
      </c>
    </row>
    <row r="25" spans="1:11" x14ac:dyDescent="0.25">
      <c r="A25" s="230"/>
      <c r="B25" s="274"/>
      <c r="C25" s="302"/>
      <c r="D25" s="274"/>
      <c r="E25" s="160">
        <v>2020</v>
      </c>
      <c r="F25" s="64"/>
      <c r="G25" s="151"/>
      <c r="H25" s="44">
        <f>IF($C22&lt;&gt;"",F25*$C22,0)</f>
        <v>0</v>
      </c>
    </row>
    <row r="26" spans="1:11" x14ac:dyDescent="0.25">
      <c r="A26" s="222">
        <v>6</v>
      </c>
      <c r="B26" s="263"/>
      <c r="C26" s="296" t="str">
        <f t="shared" si="2"/>
        <v/>
      </c>
      <c r="D26" s="263"/>
      <c r="E26" s="23">
        <v>2017</v>
      </c>
      <c r="F26" s="65"/>
      <c r="G26" s="152"/>
      <c r="H26" s="45">
        <f>IF($C26&lt;&gt;"",F26*$C26,0)</f>
        <v>0</v>
      </c>
    </row>
    <row r="27" spans="1:11" x14ac:dyDescent="0.25">
      <c r="A27" s="222"/>
      <c r="B27" s="264"/>
      <c r="C27" s="297"/>
      <c r="D27" s="264"/>
      <c r="E27" s="23">
        <v>2018</v>
      </c>
      <c r="F27" s="65"/>
      <c r="G27" s="152"/>
      <c r="H27" s="45">
        <f>IF($C26&lt;&gt;"",F27*$C26,0)</f>
        <v>0</v>
      </c>
    </row>
    <row r="28" spans="1:11" x14ac:dyDescent="0.25">
      <c r="A28" s="222"/>
      <c r="B28" s="264"/>
      <c r="C28" s="297"/>
      <c r="D28" s="264"/>
      <c r="E28" s="23">
        <v>2019</v>
      </c>
      <c r="F28" s="65"/>
      <c r="G28" s="152"/>
      <c r="H28" s="45">
        <f>IF($C26&lt;&gt;"",F28*$C26,0)</f>
        <v>0</v>
      </c>
    </row>
    <row r="29" spans="1:11" x14ac:dyDescent="0.25">
      <c r="A29" s="222"/>
      <c r="B29" s="275"/>
      <c r="C29" s="299"/>
      <c r="D29" s="275"/>
      <c r="E29" s="23">
        <v>2020</v>
      </c>
      <c r="F29" s="65"/>
      <c r="G29" s="152"/>
      <c r="H29" s="45">
        <f>IF($C26&lt;&gt;"",F29*$C26,0)</f>
        <v>0</v>
      </c>
    </row>
    <row r="30" spans="1:11" x14ac:dyDescent="0.25">
      <c r="A30" s="230">
        <v>7</v>
      </c>
      <c r="B30" s="272"/>
      <c r="C30" s="300" t="str">
        <f t="shared" ref="C30" si="4">IF(B30="","",VLOOKUP(B30,$J$4:$K$20,2,FALSE))</f>
        <v/>
      </c>
      <c r="D30" s="272"/>
      <c r="E30" s="160">
        <v>2017</v>
      </c>
      <c r="F30" s="64"/>
      <c r="G30" s="151"/>
      <c r="H30" s="44">
        <f>IF($C30&lt;&gt;"",F30*$C30,0)</f>
        <v>0</v>
      </c>
    </row>
    <row r="31" spans="1:11" x14ac:dyDescent="0.25">
      <c r="A31" s="230"/>
      <c r="B31" s="273"/>
      <c r="C31" s="301"/>
      <c r="D31" s="273"/>
      <c r="E31" s="160">
        <v>2018</v>
      </c>
      <c r="F31" s="64"/>
      <c r="G31" s="151"/>
      <c r="H31" s="44">
        <f>IF($C30&lt;&gt;"",F31*$C30,0)</f>
        <v>0</v>
      </c>
    </row>
    <row r="32" spans="1:11" x14ac:dyDescent="0.25">
      <c r="A32" s="230"/>
      <c r="B32" s="273"/>
      <c r="C32" s="301"/>
      <c r="D32" s="273"/>
      <c r="E32" s="160">
        <v>2019</v>
      </c>
      <c r="F32" s="64"/>
      <c r="G32" s="151"/>
      <c r="H32" s="44">
        <f>IF($C30&lt;&gt;"",F32*$C30,0)</f>
        <v>0</v>
      </c>
    </row>
    <row r="33" spans="1:8" x14ac:dyDescent="0.25">
      <c r="A33" s="230"/>
      <c r="B33" s="274"/>
      <c r="C33" s="302"/>
      <c r="D33" s="274"/>
      <c r="E33" s="160">
        <v>2020</v>
      </c>
      <c r="F33" s="64"/>
      <c r="G33" s="151"/>
      <c r="H33" s="44">
        <f>IF($C30&lt;&gt;"",F33*$C30,0)</f>
        <v>0</v>
      </c>
    </row>
    <row r="34" spans="1:8" x14ac:dyDescent="0.25">
      <c r="A34" s="222">
        <v>8</v>
      </c>
      <c r="B34" s="263"/>
      <c r="C34" s="296" t="str">
        <f t="shared" si="2"/>
        <v/>
      </c>
      <c r="D34" s="263"/>
      <c r="E34" s="23">
        <v>2017</v>
      </c>
      <c r="F34" s="65"/>
      <c r="G34" s="152"/>
      <c r="H34" s="45">
        <f>IF($C34&lt;&gt;"",F34*$C34,0)</f>
        <v>0</v>
      </c>
    </row>
    <row r="35" spans="1:8" x14ac:dyDescent="0.25">
      <c r="A35" s="222"/>
      <c r="B35" s="264"/>
      <c r="C35" s="297"/>
      <c r="D35" s="264"/>
      <c r="E35" s="23">
        <v>2018</v>
      </c>
      <c r="F35" s="65"/>
      <c r="G35" s="152"/>
      <c r="H35" s="45">
        <f>IF($C34&lt;&gt;"",F35*$C34,0)</f>
        <v>0</v>
      </c>
    </row>
    <row r="36" spans="1:8" x14ac:dyDescent="0.25">
      <c r="A36" s="222"/>
      <c r="B36" s="264"/>
      <c r="C36" s="297"/>
      <c r="D36" s="264"/>
      <c r="E36" s="23">
        <v>2019</v>
      </c>
      <c r="F36" s="65"/>
      <c r="G36" s="152"/>
      <c r="H36" s="45">
        <f>IF($C34&lt;&gt;"",F36*$C34,0)</f>
        <v>0</v>
      </c>
    </row>
    <row r="37" spans="1:8" x14ac:dyDescent="0.25">
      <c r="A37" s="222"/>
      <c r="B37" s="275"/>
      <c r="C37" s="299"/>
      <c r="D37" s="275"/>
      <c r="E37" s="23">
        <v>2020</v>
      </c>
      <c r="F37" s="65"/>
      <c r="G37" s="152"/>
      <c r="H37" s="45">
        <f>IF($C34&lt;&gt;"",F37*$C34,0)</f>
        <v>0</v>
      </c>
    </row>
    <row r="38" spans="1:8" x14ac:dyDescent="0.25">
      <c r="A38" s="230">
        <v>9</v>
      </c>
      <c r="B38" s="272"/>
      <c r="C38" s="300" t="str">
        <f t="shared" ref="C38" si="5">IF(B38="","",VLOOKUP(B38,$J$4:$K$20,2,FALSE))</f>
        <v/>
      </c>
      <c r="D38" s="272"/>
      <c r="E38" s="160">
        <v>2017</v>
      </c>
      <c r="F38" s="64"/>
      <c r="G38" s="151"/>
      <c r="H38" s="44">
        <f>IF($C38&lt;&gt;"",F38*$C38,0)</f>
        <v>0</v>
      </c>
    </row>
    <row r="39" spans="1:8" x14ac:dyDescent="0.25">
      <c r="A39" s="230"/>
      <c r="B39" s="273"/>
      <c r="C39" s="301"/>
      <c r="D39" s="273"/>
      <c r="E39" s="160">
        <v>2018</v>
      </c>
      <c r="F39" s="64"/>
      <c r="G39" s="151"/>
      <c r="H39" s="44">
        <f>IF($C38&lt;&gt;"",F39*$C38,0)</f>
        <v>0</v>
      </c>
    </row>
    <row r="40" spans="1:8" x14ac:dyDescent="0.25">
      <c r="A40" s="230"/>
      <c r="B40" s="273"/>
      <c r="C40" s="301"/>
      <c r="D40" s="273"/>
      <c r="E40" s="160">
        <v>2019</v>
      </c>
      <c r="F40" s="64"/>
      <c r="G40" s="151"/>
      <c r="H40" s="44">
        <f>IF($C38&lt;&gt;"",F40*$C38,0)</f>
        <v>0</v>
      </c>
    </row>
    <row r="41" spans="1:8" x14ac:dyDescent="0.25">
      <c r="A41" s="230"/>
      <c r="B41" s="274"/>
      <c r="C41" s="302"/>
      <c r="D41" s="274"/>
      <c r="E41" s="160">
        <v>2020</v>
      </c>
      <c r="F41" s="64"/>
      <c r="G41" s="151"/>
      <c r="H41" s="44">
        <f>IF($C38&lt;&gt;"",F41*$C38,0)</f>
        <v>0</v>
      </c>
    </row>
    <row r="42" spans="1:8" x14ac:dyDescent="0.25">
      <c r="A42" s="222">
        <v>10</v>
      </c>
      <c r="B42" s="263"/>
      <c r="C42" s="296" t="str">
        <f t="shared" si="2"/>
        <v/>
      </c>
      <c r="D42" s="263"/>
      <c r="E42" s="23">
        <v>2017</v>
      </c>
      <c r="F42" s="65"/>
      <c r="G42" s="152"/>
      <c r="H42" s="45">
        <f>IF($C42&lt;&gt;"",F42*$C42,0)</f>
        <v>0</v>
      </c>
    </row>
    <row r="43" spans="1:8" x14ac:dyDescent="0.25">
      <c r="A43" s="222"/>
      <c r="B43" s="264"/>
      <c r="C43" s="297"/>
      <c r="D43" s="264"/>
      <c r="E43" s="23">
        <v>2018</v>
      </c>
      <c r="F43" s="65"/>
      <c r="G43" s="152"/>
      <c r="H43" s="45">
        <f>IF($C42&lt;&gt;"",F43*$C42,0)</f>
        <v>0</v>
      </c>
    </row>
    <row r="44" spans="1:8" x14ac:dyDescent="0.25">
      <c r="A44" s="222"/>
      <c r="B44" s="264"/>
      <c r="C44" s="297"/>
      <c r="D44" s="264"/>
      <c r="E44" s="23">
        <v>2019</v>
      </c>
      <c r="F44" s="65"/>
      <c r="G44" s="152"/>
      <c r="H44" s="45">
        <f>IF($C42&lt;&gt;"",F44*$C42,0)</f>
        <v>0</v>
      </c>
    </row>
    <row r="45" spans="1:8" x14ac:dyDescent="0.25">
      <c r="A45" s="222"/>
      <c r="B45" s="275"/>
      <c r="C45" s="299"/>
      <c r="D45" s="275"/>
      <c r="E45" s="23">
        <v>2020</v>
      </c>
      <c r="F45" s="65"/>
      <c r="G45" s="152"/>
      <c r="H45" s="45">
        <f>IF($C42&lt;&gt;"",F45*$C42,0)</f>
        <v>0</v>
      </c>
    </row>
    <row r="46" spans="1:8" x14ac:dyDescent="0.25">
      <c r="A46" s="230">
        <v>11</v>
      </c>
      <c r="B46" s="272"/>
      <c r="C46" s="300" t="str">
        <f t="shared" ref="C46" si="6">IF(B46="","",VLOOKUP(B46,$J$4:$K$20,2,FALSE))</f>
        <v/>
      </c>
      <c r="D46" s="272"/>
      <c r="E46" s="160">
        <v>2017</v>
      </c>
      <c r="F46" s="64"/>
      <c r="G46" s="151"/>
      <c r="H46" s="44">
        <f>IF($C46&lt;&gt;"",F46*$C46,0)</f>
        <v>0</v>
      </c>
    </row>
    <row r="47" spans="1:8" x14ac:dyDescent="0.25">
      <c r="A47" s="230"/>
      <c r="B47" s="273"/>
      <c r="C47" s="301"/>
      <c r="D47" s="273"/>
      <c r="E47" s="160">
        <v>2018</v>
      </c>
      <c r="F47" s="64"/>
      <c r="G47" s="151"/>
      <c r="H47" s="44">
        <f>IF($C46&lt;&gt;"",F47*$C46,0)</f>
        <v>0</v>
      </c>
    </row>
    <row r="48" spans="1:8" x14ac:dyDescent="0.25">
      <c r="A48" s="230"/>
      <c r="B48" s="273"/>
      <c r="C48" s="301"/>
      <c r="D48" s="273"/>
      <c r="E48" s="160">
        <v>2019</v>
      </c>
      <c r="F48" s="64"/>
      <c r="G48" s="151"/>
      <c r="H48" s="44">
        <f>IF($C46&lt;&gt;"",F48*$C46,0)</f>
        <v>0</v>
      </c>
    </row>
    <row r="49" spans="1:8" x14ac:dyDescent="0.25">
      <c r="A49" s="230"/>
      <c r="B49" s="274"/>
      <c r="C49" s="302"/>
      <c r="D49" s="274"/>
      <c r="E49" s="160">
        <v>2020</v>
      </c>
      <c r="F49" s="64"/>
      <c r="G49" s="151"/>
      <c r="H49" s="44">
        <f>IF($C46&lt;&gt;"",F49*$C46,0)</f>
        <v>0</v>
      </c>
    </row>
    <row r="50" spans="1:8" x14ac:dyDescent="0.25">
      <c r="A50" s="222">
        <v>12</v>
      </c>
      <c r="B50" s="263"/>
      <c r="C50" s="296" t="str">
        <f t="shared" si="2"/>
        <v/>
      </c>
      <c r="D50" s="263"/>
      <c r="E50" s="23">
        <v>2017</v>
      </c>
      <c r="F50" s="65"/>
      <c r="G50" s="152"/>
      <c r="H50" s="45">
        <f>IF($C50&lt;&gt;"",F50*$C50,0)</f>
        <v>0</v>
      </c>
    </row>
    <row r="51" spans="1:8" x14ac:dyDescent="0.25">
      <c r="A51" s="222"/>
      <c r="B51" s="264"/>
      <c r="C51" s="297"/>
      <c r="D51" s="264"/>
      <c r="E51" s="23">
        <v>2018</v>
      </c>
      <c r="F51" s="65"/>
      <c r="G51" s="152"/>
      <c r="H51" s="45">
        <f>IF($C50&lt;&gt;"",F51*$C50,0)</f>
        <v>0</v>
      </c>
    </row>
    <row r="52" spans="1:8" x14ac:dyDescent="0.25">
      <c r="A52" s="222"/>
      <c r="B52" s="264"/>
      <c r="C52" s="297"/>
      <c r="D52" s="264"/>
      <c r="E52" s="23">
        <v>2019</v>
      </c>
      <c r="F52" s="65"/>
      <c r="G52" s="152"/>
      <c r="H52" s="45">
        <f>IF($C50&lt;&gt;"",F52*$C50,0)</f>
        <v>0</v>
      </c>
    </row>
    <row r="53" spans="1:8" ht="15.75" thickBot="1" x14ac:dyDescent="0.3">
      <c r="A53" s="223"/>
      <c r="B53" s="265"/>
      <c r="C53" s="298"/>
      <c r="D53" s="265"/>
      <c r="E53" s="23">
        <v>2020</v>
      </c>
      <c r="F53" s="66"/>
      <c r="G53" s="153"/>
      <c r="H53" s="46">
        <f>IF($C50&lt;&gt;"",F53*$C50,0)</f>
        <v>0</v>
      </c>
    </row>
  </sheetData>
  <sheetProtection algorithmName="SHA-512" hashValue="ARaQqy6c+WDd7I4dxI8kbmoPe0Mo50dzUnbA2X3JIyPymuYwwSpBLrv9ThMOnbWwP/8F/jDuyJNJD2BMQ61PXA==" saltValue="Vk9knzyAYgeJTjDCGkta4w==" spinCount="100000" sheet="1" objects="1" scenarios="1"/>
  <mergeCells count="59">
    <mergeCell ref="A1:H1"/>
    <mergeCell ref="H4:H5"/>
    <mergeCell ref="A3:E3"/>
    <mergeCell ref="F3:H3"/>
    <mergeCell ref="A4:A5"/>
    <mergeCell ref="B4:B5"/>
    <mergeCell ref="C4:C5"/>
    <mergeCell ref="D4:D5"/>
    <mergeCell ref="E4:E5"/>
    <mergeCell ref="F4:G4"/>
    <mergeCell ref="A14:A17"/>
    <mergeCell ref="B14:B17"/>
    <mergeCell ref="A18:A21"/>
    <mergeCell ref="B18:B21"/>
    <mergeCell ref="A6:A9"/>
    <mergeCell ref="B6:B9"/>
    <mergeCell ref="A10:A13"/>
    <mergeCell ref="B10:B13"/>
    <mergeCell ref="A30:A33"/>
    <mergeCell ref="B30:B33"/>
    <mergeCell ref="A34:A37"/>
    <mergeCell ref="B34:B37"/>
    <mergeCell ref="A22:A25"/>
    <mergeCell ref="B22:B25"/>
    <mergeCell ref="A26:A29"/>
    <mergeCell ref="B26:B29"/>
    <mergeCell ref="B50:B53"/>
    <mergeCell ref="A38:A41"/>
    <mergeCell ref="B38:B41"/>
    <mergeCell ref="A42:A45"/>
    <mergeCell ref="B42:B45"/>
    <mergeCell ref="C50:C53"/>
    <mergeCell ref="A2:H2"/>
    <mergeCell ref="C26:C29"/>
    <mergeCell ref="C30:C33"/>
    <mergeCell ref="C34:C37"/>
    <mergeCell ref="C38:C41"/>
    <mergeCell ref="C42:C45"/>
    <mergeCell ref="C46:C49"/>
    <mergeCell ref="C6:C9"/>
    <mergeCell ref="C10:C13"/>
    <mergeCell ref="C14:C17"/>
    <mergeCell ref="C18:C21"/>
    <mergeCell ref="C22:C25"/>
    <mergeCell ref="A46:A49"/>
    <mergeCell ref="B46:B49"/>
    <mergeCell ref="A50:A53"/>
    <mergeCell ref="D6:D9"/>
    <mergeCell ref="D10:D13"/>
    <mergeCell ref="D14:D17"/>
    <mergeCell ref="D18:D21"/>
    <mergeCell ref="D22:D25"/>
    <mergeCell ref="D46:D49"/>
    <mergeCell ref="D50:D53"/>
    <mergeCell ref="D26:D29"/>
    <mergeCell ref="D30:D33"/>
    <mergeCell ref="D34:D37"/>
    <mergeCell ref="D38:D41"/>
    <mergeCell ref="D42:D45"/>
  </mergeCells>
  <dataValidations count="2">
    <dataValidation type="list" allowBlank="1" showInputMessage="1" showErrorMessage="1" errorTitle="DİKKAT" error="Yandaki ok işaretini tıklayarak açılır menüden seçiminizi yapınız." sqref="B6:B53">
      <formula1>$J$4:$J$20</formula1>
    </dataValidation>
    <dataValidation type="decimal" allowBlank="1" showInputMessage="1" showErrorMessage="1" errorTitle="UYARI!" error="Lütfen sadece &quot;sayı değeri&quot; giriniz." sqref="F6:G53">
      <formula1>0</formula1>
      <formula2>100000000000000000000</formula2>
    </dataValidation>
  </dataValidations>
  <pageMargins left="0.7" right="0.7" top="0.75" bottom="0.75" header="0.3" footer="0.3"/>
  <pageSetup paperSize="9" scale="5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theme="4"/>
  </sheetPr>
  <dimension ref="A1:O55"/>
  <sheetViews>
    <sheetView zoomScale="90" zoomScaleNormal="90" workbookViewId="0">
      <selection activeCell="W16" sqref="W16"/>
    </sheetView>
  </sheetViews>
  <sheetFormatPr defaultRowHeight="15" x14ac:dyDescent="0.25"/>
  <cols>
    <col min="1" max="1" width="7.28515625" bestFit="1" customWidth="1"/>
    <col min="2" max="2" width="34.5703125" customWidth="1"/>
    <col min="3" max="3" width="17.7109375" style="9" customWidth="1"/>
    <col min="4" max="4" width="18.85546875" style="12" customWidth="1"/>
    <col min="6" max="6" width="16.28515625" customWidth="1"/>
    <col min="7" max="7" width="18" customWidth="1"/>
    <col min="8" max="8" width="22" customWidth="1"/>
    <col min="9" max="9" width="8.7109375" customWidth="1"/>
    <col min="10" max="10" width="20" hidden="1" customWidth="1"/>
    <col min="11" max="11" width="10.28515625" hidden="1" customWidth="1"/>
    <col min="12" max="12" width="18.42578125" hidden="1" customWidth="1"/>
    <col min="13" max="13" width="9.7109375" hidden="1" customWidth="1"/>
  </cols>
  <sheetData>
    <row r="1" spans="1:15" ht="72.75" customHeight="1" x14ac:dyDescent="0.25">
      <c r="A1" s="171" t="s">
        <v>68</v>
      </c>
      <c r="B1" s="172"/>
      <c r="C1" s="172"/>
      <c r="D1" s="172"/>
      <c r="E1" s="172"/>
      <c r="F1" s="172"/>
      <c r="G1" s="172"/>
      <c r="H1" s="173"/>
    </row>
    <row r="2" spans="1:15" ht="24" thickBot="1" x14ac:dyDescent="0.4">
      <c r="A2" s="332" t="s">
        <v>92</v>
      </c>
      <c r="B2" s="333"/>
      <c r="C2" s="333"/>
      <c r="D2" s="333"/>
      <c r="E2" s="333"/>
      <c r="F2" s="333"/>
      <c r="G2" s="333"/>
      <c r="H2" s="334"/>
    </row>
    <row r="3" spans="1:15" ht="52.9" customHeight="1" thickBot="1" x14ac:dyDescent="0.3">
      <c r="A3" s="288" t="s">
        <v>75</v>
      </c>
      <c r="B3" s="289"/>
      <c r="C3" s="289"/>
      <c r="D3" s="289"/>
      <c r="E3" s="311"/>
      <c r="F3" s="312" t="s">
        <v>76</v>
      </c>
      <c r="G3" s="291"/>
      <c r="H3" s="292"/>
      <c r="J3" t="s">
        <v>59</v>
      </c>
      <c r="K3" s="9" t="s">
        <v>60</v>
      </c>
      <c r="L3" s="9" t="s">
        <v>86</v>
      </c>
      <c r="M3" s="9" t="s">
        <v>87</v>
      </c>
    </row>
    <row r="4" spans="1:15" s="7" customFormat="1" ht="28.9" customHeight="1" x14ac:dyDescent="0.25">
      <c r="A4" s="331" t="s">
        <v>3</v>
      </c>
      <c r="B4" s="266" t="s">
        <v>63</v>
      </c>
      <c r="C4" s="266" t="s">
        <v>203</v>
      </c>
      <c r="D4" s="315" t="s">
        <v>209</v>
      </c>
      <c r="E4" s="337" t="s">
        <v>0</v>
      </c>
      <c r="F4" s="335" t="s">
        <v>7</v>
      </c>
      <c r="G4" s="335"/>
      <c r="H4" s="336" t="s">
        <v>206</v>
      </c>
      <c r="J4" s="7" t="s">
        <v>43</v>
      </c>
      <c r="K4" s="11">
        <v>0.61</v>
      </c>
      <c r="L4" s="10" t="s">
        <v>77</v>
      </c>
      <c r="M4" s="11">
        <v>1.05</v>
      </c>
    </row>
    <row r="5" spans="1:15" s="7" customFormat="1" ht="37.5" customHeight="1" x14ac:dyDescent="0.25">
      <c r="A5" s="282"/>
      <c r="B5" s="267"/>
      <c r="C5" s="267"/>
      <c r="D5" s="316"/>
      <c r="E5" s="233"/>
      <c r="F5" s="29" t="s">
        <v>205</v>
      </c>
      <c r="G5" s="30" t="s">
        <v>16</v>
      </c>
      <c r="H5" s="310"/>
      <c r="J5" s="7" t="s">
        <v>44</v>
      </c>
      <c r="K5" s="11">
        <v>0.72</v>
      </c>
      <c r="L5" s="10" t="s">
        <v>78</v>
      </c>
      <c r="M5" s="11">
        <v>0.96</v>
      </c>
    </row>
    <row r="6" spans="1:15" ht="16.899999999999999" customHeight="1" x14ac:dyDescent="0.25">
      <c r="A6" s="230">
        <v>1</v>
      </c>
      <c r="B6" s="272"/>
      <c r="C6" s="272"/>
      <c r="D6" s="320" t="str">
        <f>IF(C6="","",VLOOKUP(C6,$L$4:$M$12,2,FALSE))</f>
        <v/>
      </c>
      <c r="E6" s="160">
        <v>2017</v>
      </c>
      <c r="F6" s="64"/>
      <c r="G6" s="151"/>
      <c r="H6" s="44">
        <f>IF($D6&lt;&gt;"",F6*$D6,0)</f>
        <v>0</v>
      </c>
      <c r="J6" t="s">
        <v>45</v>
      </c>
      <c r="K6" s="11">
        <v>0.5</v>
      </c>
      <c r="L6" s="10" t="s">
        <v>79</v>
      </c>
      <c r="M6" s="11">
        <v>1.0029999999999999</v>
      </c>
    </row>
    <row r="7" spans="1:15" ht="15.6" customHeight="1" x14ac:dyDescent="0.25">
      <c r="A7" s="230"/>
      <c r="B7" s="273"/>
      <c r="C7" s="273"/>
      <c r="D7" s="321"/>
      <c r="E7" s="160">
        <v>2018</v>
      </c>
      <c r="F7" s="64"/>
      <c r="G7" s="151"/>
      <c r="H7" s="44">
        <f>IF($D6&lt;&gt;"",F7*$D6,0)</f>
        <v>0</v>
      </c>
      <c r="J7" t="s">
        <v>46</v>
      </c>
      <c r="K7" s="11">
        <v>0.3</v>
      </c>
      <c r="L7" s="10" t="s">
        <v>80</v>
      </c>
      <c r="M7" s="11">
        <v>0.98599999999999999</v>
      </c>
    </row>
    <row r="8" spans="1:15" x14ac:dyDescent="0.25">
      <c r="A8" s="230"/>
      <c r="B8" s="273"/>
      <c r="C8" s="273"/>
      <c r="D8" s="321"/>
      <c r="E8" s="160">
        <v>2019</v>
      </c>
      <c r="F8" s="64"/>
      <c r="G8" s="151"/>
      <c r="H8" s="44">
        <f>IF($D6&lt;&gt;"",F8*$D6,0)</f>
        <v>0</v>
      </c>
      <c r="J8" t="s">
        <v>47</v>
      </c>
      <c r="K8" s="11">
        <v>0.2</v>
      </c>
      <c r="L8" s="10" t="s">
        <v>81</v>
      </c>
      <c r="M8" s="11">
        <v>1.02</v>
      </c>
      <c r="N8" s="9"/>
      <c r="O8" s="12"/>
    </row>
    <row r="9" spans="1:15" x14ac:dyDescent="0.25">
      <c r="A9" s="230"/>
      <c r="B9" s="274"/>
      <c r="C9" s="274"/>
      <c r="D9" s="322"/>
      <c r="E9" s="160">
        <v>2020</v>
      </c>
      <c r="F9" s="64"/>
      <c r="G9" s="151"/>
      <c r="H9" s="44">
        <f>IF($D6&lt;&gt;"",F9*$D6,0)</f>
        <v>0</v>
      </c>
      <c r="J9" t="s">
        <v>48</v>
      </c>
      <c r="K9" s="11">
        <v>0.11</v>
      </c>
      <c r="L9" s="10" t="s">
        <v>82</v>
      </c>
      <c r="M9" s="11">
        <v>1.04</v>
      </c>
      <c r="N9" s="9"/>
      <c r="O9" s="12" t="s">
        <v>131</v>
      </c>
    </row>
    <row r="10" spans="1:15" x14ac:dyDescent="0.25">
      <c r="A10" s="222">
        <v>2</v>
      </c>
      <c r="B10" s="326"/>
      <c r="C10" s="263"/>
      <c r="D10" s="323" t="str">
        <f t="shared" ref="D10" si="0">IF(C10="","",VLOOKUP(C10,$L$4:$M$12,2,FALSE))</f>
        <v/>
      </c>
      <c r="E10" s="23">
        <v>2017</v>
      </c>
      <c r="F10" s="65"/>
      <c r="G10" s="152"/>
      <c r="H10" s="45">
        <f>IF($D10&lt;&gt;"",F10*$D10,0)</f>
        <v>0</v>
      </c>
      <c r="J10" t="s">
        <v>49</v>
      </c>
      <c r="K10" s="11">
        <v>0.76</v>
      </c>
      <c r="L10" s="10" t="s">
        <v>83</v>
      </c>
      <c r="M10" s="11">
        <v>0.82899999999999996</v>
      </c>
      <c r="N10" s="9">
        <v>2017</v>
      </c>
      <c r="O10" s="100">
        <f>F6+F10+F14+F18+F22+F26+F30+F34+F38+F42+F46+F50</f>
        <v>0</v>
      </c>
    </row>
    <row r="11" spans="1:15" x14ac:dyDescent="0.25">
      <c r="A11" s="222"/>
      <c r="B11" s="327"/>
      <c r="C11" s="264"/>
      <c r="D11" s="324"/>
      <c r="E11" s="23">
        <v>2018</v>
      </c>
      <c r="F11" s="65"/>
      <c r="G11" s="152"/>
      <c r="H11" s="45">
        <f>IF($D10&lt;&gt;"",F11*$D10,0)</f>
        <v>0</v>
      </c>
      <c r="J11" t="s">
        <v>50</v>
      </c>
      <c r="K11" s="11">
        <v>0.43</v>
      </c>
      <c r="L11" s="10" t="s">
        <v>84</v>
      </c>
      <c r="M11" s="11">
        <v>0.3</v>
      </c>
      <c r="N11" s="9">
        <v>2018</v>
      </c>
      <c r="O11" s="100">
        <f>F7+F11+F15+F19+F23+F27+F31+F35+F39+F43+F47+F51</f>
        <v>0</v>
      </c>
    </row>
    <row r="12" spans="1:15" x14ac:dyDescent="0.25">
      <c r="A12" s="222"/>
      <c r="B12" s="327"/>
      <c r="C12" s="264"/>
      <c r="D12" s="324"/>
      <c r="E12" s="23">
        <v>2019</v>
      </c>
      <c r="F12" s="65"/>
      <c r="G12" s="152"/>
      <c r="H12" s="45">
        <f>IF($D10&lt;&gt;"",F12*$D10,0)</f>
        <v>0</v>
      </c>
      <c r="J12" t="s">
        <v>51</v>
      </c>
      <c r="K12" s="11">
        <v>0.3</v>
      </c>
      <c r="L12" s="10" t="s">
        <v>85</v>
      </c>
      <c r="M12" s="11">
        <v>1.04</v>
      </c>
      <c r="N12" s="9">
        <v>2019</v>
      </c>
      <c r="O12" s="100">
        <f>F8+F12+F16+F20+F24+F28+F32+F36+F40+F44+F48+F52</f>
        <v>0</v>
      </c>
    </row>
    <row r="13" spans="1:15" x14ac:dyDescent="0.25">
      <c r="A13" s="222"/>
      <c r="B13" s="328"/>
      <c r="C13" s="275"/>
      <c r="D13" s="325"/>
      <c r="E13" s="23">
        <v>2020</v>
      </c>
      <c r="F13" s="65"/>
      <c r="G13" s="152"/>
      <c r="H13" s="45">
        <f>IF($D10&lt;&gt;"",F13*$D10,0)</f>
        <v>0</v>
      </c>
      <c r="J13" t="s">
        <v>52</v>
      </c>
      <c r="K13" s="11">
        <v>0.22500000000000001</v>
      </c>
      <c r="N13" s="9">
        <v>2020</v>
      </c>
      <c r="O13" s="100">
        <f>F9+F13+F17+F21+F25+F29+F33+F37+F41+F45+F49+F53</f>
        <v>0</v>
      </c>
    </row>
    <row r="14" spans="1:15" x14ac:dyDescent="0.25">
      <c r="A14" s="230">
        <v>3</v>
      </c>
      <c r="B14" s="272"/>
      <c r="C14" s="272"/>
      <c r="D14" s="320" t="str">
        <f t="shared" ref="D14" si="1">IF(C14="","",VLOOKUP(C14,$L$4:$M$12,2,FALSE))</f>
        <v/>
      </c>
      <c r="E14" s="160">
        <v>2017</v>
      </c>
      <c r="F14" s="64"/>
      <c r="G14" s="151"/>
      <c r="H14" s="44">
        <f>IF($D14&lt;&gt;"",F14*$D14,0)</f>
        <v>0</v>
      </c>
      <c r="J14" t="s">
        <v>53</v>
      </c>
      <c r="K14" s="11">
        <v>0.8</v>
      </c>
    </row>
    <row r="15" spans="1:15" x14ac:dyDescent="0.25">
      <c r="A15" s="230"/>
      <c r="B15" s="273"/>
      <c r="C15" s="273"/>
      <c r="D15" s="321"/>
      <c r="E15" s="160">
        <v>2018</v>
      </c>
      <c r="F15" s="64"/>
      <c r="G15" s="151"/>
      <c r="H15" s="44">
        <f>IF($D14&lt;&gt;"",F15*$D14,0)</f>
        <v>0</v>
      </c>
      <c r="J15" t="s">
        <v>54</v>
      </c>
      <c r="K15" s="11">
        <v>0.6</v>
      </c>
    </row>
    <row r="16" spans="1:15" x14ac:dyDescent="0.25">
      <c r="A16" s="230"/>
      <c r="B16" s="273"/>
      <c r="C16" s="273"/>
      <c r="D16" s="321"/>
      <c r="E16" s="160">
        <v>2019</v>
      </c>
      <c r="F16" s="64"/>
      <c r="G16" s="151"/>
      <c r="H16" s="44">
        <f>IF($D14&lt;&gt;"",F16*$D14,0)</f>
        <v>0</v>
      </c>
      <c r="J16" t="s">
        <v>55</v>
      </c>
      <c r="K16" s="11">
        <v>0.55000000000000004</v>
      </c>
    </row>
    <row r="17" spans="1:11" x14ac:dyDescent="0.25">
      <c r="A17" s="230"/>
      <c r="B17" s="274"/>
      <c r="C17" s="274"/>
      <c r="D17" s="322"/>
      <c r="E17" s="160">
        <v>2020</v>
      </c>
      <c r="F17" s="64"/>
      <c r="G17" s="151"/>
      <c r="H17" s="44">
        <f>IF($D14&lt;&gt;"",F17*$D14,0)</f>
        <v>0</v>
      </c>
      <c r="J17" t="s">
        <v>48</v>
      </c>
      <c r="K17" s="11">
        <v>0.11</v>
      </c>
    </row>
    <row r="18" spans="1:11" x14ac:dyDescent="0.25">
      <c r="A18" s="222">
        <v>4</v>
      </c>
      <c r="B18" s="326"/>
      <c r="C18" s="263"/>
      <c r="D18" s="323" t="str">
        <f t="shared" ref="D18" si="2">IF(C18="","",VLOOKUP(C18,$L$4:$M$12,2,FALSE))</f>
        <v/>
      </c>
      <c r="E18" s="23">
        <v>2017</v>
      </c>
      <c r="F18" s="65"/>
      <c r="G18" s="152"/>
      <c r="H18" s="45">
        <f>IF($D18&lt;&gt;"",F18*$D18,0)</f>
        <v>0</v>
      </c>
      <c r="J18" t="s">
        <v>56</v>
      </c>
      <c r="K18" s="11">
        <v>0.43</v>
      </c>
    </row>
    <row r="19" spans="1:11" x14ac:dyDescent="0.25">
      <c r="A19" s="222"/>
      <c r="B19" s="327"/>
      <c r="C19" s="264"/>
      <c r="D19" s="324"/>
      <c r="E19" s="23">
        <v>2018</v>
      </c>
      <c r="F19" s="65"/>
      <c r="G19" s="152"/>
      <c r="H19" s="45">
        <f>IF($D18&lt;&gt;"",F19*$D18,0)</f>
        <v>0</v>
      </c>
      <c r="J19" t="s">
        <v>57</v>
      </c>
      <c r="K19" s="11">
        <v>0.3</v>
      </c>
    </row>
    <row r="20" spans="1:11" x14ac:dyDescent="0.25">
      <c r="A20" s="222"/>
      <c r="B20" s="327"/>
      <c r="C20" s="264"/>
      <c r="D20" s="324"/>
      <c r="E20" s="23">
        <v>2019</v>
      </c>
      <c r="F20" s="65"/>
      <c r="G20" s="152"/>
      <c r="H20" s="45">
        <f>IF($D18&lt;&gt;"",F20*$D18,0)</f>
        <v>0</v>
      </c>
      <c r="J20" t="s">
        <v>58</v>
      </c>
      <c r="K20" s="11">
        <v>0.23</v>
      </c>
    </row>
    <row r="21" spans="1:11" x14ac:dyDescent="0.25">
      <c r="A21" s="222"/>
      <c r="B21" s="328"/>
      <c r="C21" s="275"/>
      <c r="D21" s="325"/>
      <c r="E21" s="23">
        <v>2020</v>
      </c>
      <c r="F21" s="65"/>
      <c r="G21" s="152"/>
      <c r="H21" s="45">
        <f>IF($D18&lt;&gt;"",F21*$D18,0)</f>
        <v>0</v>
      </c>
    </row>
    <row r="22" spans="1:11" x14ac:dyDescent="0.25">
      <c r="A22" s="230">
        <v>5</v>
      </c>
      <c r="B22" s="272"/>
      <c r="C22" s="272"/>
      <c r="D22" s="320" t="str">
        <f t="shared" ref="D22" si="3">IF(C22="","",VLOOKUP(C22,$L$4:$M$12,2,FALSE))</f>
        <v/>
      </c>
      <c r="E22" s="160">
        <v>2017</v>
      </c>
      <c r="F22" s="64"/>
      <c r="G22" s="151"/>
      <c r="H22" s="44">
        <f>IF($D22&lt;&gt;"",F22*$D22,0)</f>
        <v>0</v>
      </c>
    </row>
    <row r="23" spans="1:11" x14ac:dyDescent="0.25">
      <c r="A23" s="230"/>
      <c r="B23" s="273"/>
      <c r="C23" s="273"/>
      <c r="D23" s="321"/>
      <c r="E23" s="160">
        <v>2018</v>
      </c>
      <c r="F23" s="64"/>
      <c r="G23" s="151"/>
      <c r="H23" s="44">
        <f>IF($D22&lt;&gt;"",F23*$D22,0)</f>
        <v>0</v>
      </c>
    </row>
    <row r="24" spans="1:11" x14ac:dyDescent="0.25">
      <c r="A24" s="230"/>
      <c r="B24" s="273"/>
      <c r="C24" s="273"/>
      <c r="D24" s="321"/>
      <c r="E24" s="160">
        <v>2019</v>
      </c>
      <c r="F24" s="64"/>
      <c r="G24" s="151"/>
      <c r="H24" s="44">
        <f>IF($D22&lt;&gt;"",F24*$D22,0)</f>
        <v>0</v>
      </c>
    </row>
    <row r="25" spans="1:11" x14ac:dyDescent="0.25">
      <c r="A25" s="230"/>
      <c r="B25" s="274"/>
      <c r="C25" s="274"/>
      <c r="D25" s="322"/>
      <c r="E25" s="160">
        <v>2020</v>
      </c>
      <c r="F25" s="64"/>
      <c r="G25" s="151"/>
      <c r="H25" s="44">
        <f>IF($D22&lt;&gt;"",F25*$D22,0)</f>
        <v>0</v>
      </c>
    </row>
    <row r="26" spans="1:11" x14ac:dyDescent="0.25">
      <c r="A26" s="222">
        <v>6</v>
      </c>
      <c r="B26" s="326"/>
      <c r="C26" s="263"/>
      <c r="D26" s="323" t="str">
        <f t="shared" ref="D26" si="4">IF(C26="","",VLOOKUP(C26,$L$4:$M$12,2,FALSE))</f>
        <v/>
      </c>
      <c r="E26" s="23">
        <v>2017</v>
      </c>
      <c r="F26" s="65"/>
      <c r="G26" s="152"/>
      <c r="H26" s="45">
        <f>IF($D26&lt;&gt;"",F26*$D26,0)</f>
        <v>0</v>
      </c>
    </row>
    <row r="27" spans="1:11" x14ac:dyDescent="0.25">
      <c r="A27" s="222"/>
      <c r="B27" s="327"/>
      <c r="C27" s="264"/>
      <c r="D27" s="324"/>
      <c r="E27" s="23">
        <v>2018</v>
      </c>
      <c r="F27" s="65"/>
      <c r="G27" s="152"/>
      <c r="H27" s="45">
        <f>IF($D26&lt;&gt;"",F27*$D26,0)</f>
        <v>0</v>
      </c>
    </row>
    <row r="28" spans="1:11" x14ac:dyDescent="0.25">
      <c r="A28" s="222"/>
      <c r="B28" s="327"/>
      <c r="C28" s="264"/>
      <c r="D28" s="324"/>
      <c r="E28" s="23">
        <v>2019</v>
      </c>
      <c r="F28" s="65"/>
      <c r="G28" s="152"/>
      <c r="H28" s="45">
        <f>IF($D26&lt;&gt;"",F28*$D26,0)</f>
        <v>0</v>
      </c>
    </row>
    <row r="29" spans="1:11" x14ac:dyDescent="0.25">
      <c r="A29" s="222"/>
      <c r="B29" s="328"/>
      <c r="C29" s="275"/>
      <c r="D29" s="325"/>
      <c r="E29" s="23">
        <v>2020</v>
      </c>
      <c r="F29" s="65"/>
      <c r="G29" s="152"/>
      <c r="H29" s="45">
        <f>IF($D26&lt;&gt;"",F29*$D26,0)</f>
        <v>0</v>
      </c>
    </row>
    <row r="30" spans="1:11" x14ac:dyDescent="0.25">
      <c r="A30" s="230">
        <v>7</v>
      </c>
      <c r="B30" s="272"/>
      <c r="C30" s="272"/>
      <c r="D30" s="320" t="str">
        <f t="shared" ref="D30" si="5">IF(C30="","",VLOOKUP(C30,$L$4:$M$12,2,FALSE))</f>
        <v/>
      </c>
      <c r="E30" s="160">
        <v>2017</v>
      </c>
      <c r="F30" s="64"/>
      <c r="G30" s="151"/>
      <c r="H30" s="44">
        <f>IF($D30&lt;&gt;"",F30*$D30,0)</f>
        <v>0</v>
      </c>
    </row>
    <row r="31" spans="1:11" x14ac:dyDescent="0.25">
      <c r="A31" s="230"/>
      <c r="B31" s="273"/>
      <c r="C31" s="273"/>
      <c r="D31" s="321"/>
      <c r="E31" s="160">
        <v>2018</v>
      </c>
      <c r="F31" s="64"/>
      <c r="G31" s="151"/>
      <c r="H31" s="44">
        <f>IF($D30&lt;&gt;"",F31*$D30,0)</f>
        <v>0</v>
      </c>
    </row>
    <row r="32" spans="1:11" x14ac:dyDescent="0.25">
      <c r="A32" s="230"/>
      <c r="B32" s="273"/>
      <c r="C32" s="273"/>
      <c r="D32" s="321"/>
      <c r="E32" s="160">
        <v>2019</v>
      </c>
      <c r="F32" s="64"/>
      <c r="G32" s="151"/>
      <c r="H32" s="44">
        <f>IF($D30&lt;&gt;"",F32*$D30,0)</f>
        <v>0</v>
      </c>
    </row>
    <row r="33" spans="1:8" x14ac:dyDescent="0.25">
      <c r="A33" s="230"/>
      <c r="B33" s="274"/>
      <c r="C33" s="274"/>
      <c r="D33" s="322"/>
      <c r="E33" s="160">
        <v>2020</v>
      </c>
      <c r="F33" s="64"/>
      <c r="G33" s="151"/>
      <c r="H33" s="44">
        <f>IF($D30&lt;&gt;"",F33*$D30,0)</f>
        <v>0</v>
      </c>
    </row>
    <row r="34" spans="1:8" x14ac:dyDescent="0.25">
      <c r="A34" s="222">
        <v>8</v>
      </c>
      <c r="B34" s="326"/>
      <c r="C34" s="263"/>
      <c r="D34" s="323" t="str">
        <f t="shared" ref="D34" si="6">IF(C34="","",VLOOKUP(C34,$L$4:$M$12,2,FALSE))</f>
        <v/>
      </c>
      <c r="E34" s="23">
        <v>2017</v>
      </c>
      <c r="F34" s="65"/>
      <c r="G34" s="152"/>
      <c r="H34" s="45">
        <f>IF($D34&lt;&gt;"",F34*$D34,0)</f>
        <v>0</v>
      </c>
    </row>
    <row r="35" spans="1:8" x14ac:dyDescent="0.25">
      <c r="A35" s="222"/>
      <c r="B35" s="327"/>
      <c r="C35" s="264"/>
      <c r="D35" s="324"/>
      <c r="E35" s="23">
        <v>2018</v>
      </c>
      <c r="F35" s="65"/>
      <c r="G35" s="152"/>
      <c r="H35" s="45">
        <f>IF($D34&lt;&gt;"",F35*$D34,0)</f>
        <v>0</v>
      </c>
    </row>
    <row r="36" spans="1:8" x14ac:dyDescent="0.25">
      <c r="A36" s="222"/>
      <c r="B36" s="327"/>
      <c r="C36" s="264"/>
      <c r="D36" s="324"/>
      <c r="E36" s="23">
        <v>2019</v>
      </c>
      <c r="F36" s="65"/>
      <c r="G36" s="152"/>
      <c r="H36" s="45">
        <f>IF($D34&lt;&gt;"",F36*$D34,0)</f>
        <v>0</v>
      </c>
    </row>
    <row r="37" spans="1:8" x14ac:dyDescent="0.25">
      <c r="A37" s="222"/>
      <c r="B37" s="328"/>
      <c r="C37" s="275"/>
      <c r="D37" s="325"/>
      <c r="E37" s="23">
        <v>2020</v>
      </c>
      <c r="F37" s="65"/>
      <c r="G37" s="152"/>
      <c r="H37" s="45">
        <f>IF($D34&lt;&gt;"",F37*$D34,0)</f>
        <v>0</v>
      </c>
    </row>
    <row r="38" spans="1:8" x14ac:dyDescent="0.25">
      <c r="A38" s="230">
        <v>9</v>
      </c>
      <c r="B38" s="272"/>
      <c r="C38" s="272"/>
      <c r="D38" s="320" t="str">
        <f t="shared" ref="D38" si="7">IF(C38="","",VLOOKUP(C38,$L$4:$M$12,2,FALSE))</f>
        <v/>
      </c>
      <c r="E38" s="160">
        <v>2017</v>
      </c>
      <c r="F38" s="64"/>
      <c r="G38" s="151"/>
      <c r="H38" s="44">
        <f>IF($D38&lt;&gt;"",F38*$D38,0)</f>
        <v>0</v>
      </c>
    </row>
    <row r="39" spans="1:8" x14ac:dyDescent="0.25">
      <c r="A39" s="230"/>
      <c r="B39" s="273"/>
      <c r="C39" s="273"/>
      <c r="D39" s="321"/>
      <c r="E39" s="160">
        <v>2018</v>
      </c>
      <c r="F39" s="64"/>
      <c r="G39" s="151"/>
      <c r="H39" s="44">
        <f>IF($D38&lt;&gt;"",F39*$D38,0)</f>
        <v>0</v>
      </c>
    </row>
    <row r="40" spans="1:8" x14ac:dyDescent="0.25">
      <c r="A40" s="230"/>
      <c r="B40" s="273"/>
      <c r="C40" s="273"/>
      <c r="D40" s="321"/>
      <c r="E40" s="160">
        <v>2019</v>
      </c>
      <c r="F40" s="64"/>
      <c r="G40" s="151"/>
      <c r="H40" s="44">
        <f>IF($D38&lt;&gt;"",F40*$D38,0)</f>
        <v>0</v>
      </c>
    </row>
    <row r="41" spans="1:8" x14ac:dyDescent="0.25">
      <c r="A41" s="230"/>
      <c r="B41" s="274"/>
      <c r="C41" s="274"/>
      <c r="D41" s="322"/>
      <c r="E41" s="160">
        <v>2020</v>
      </c>
      <c r="F41" s="64"/>
      <c r="G41" s="151"/>
      <c r="H41" s="44">
        <f>IF($D38&lt;&gt;"",F41*$D38,0)</f>
        <v>0</v>
      </c>
    </row>
    <row r="42" spans="1:8" x14ac:dyDescent="0.25">
      <c r="A42" s="222">
        <v>10</v>
      </c>
      <c r="B42" s="326"/>
      <c r="C42" s="263"/>
      <c r="D42" s="323" t="str">
        <f t="shared" ref="D42" si="8">IF(C42="","",VLOOKUP(C42,$L$4:$M$12,2,FALSE))</f>
        <v/>
      </c>
      <c r="E42" s="23">
        <v>2017</v>
      </c>
      <c r="F42" s="65"/>
      <c r="G42" s="152"/>
      <c r="H42" s="45">
        <f>IF($D42&lt;&gt;"",F42*$D42,0)</f>
        <v>0</v>
      </c>
    </row>
    <row r="43" spans="1:8" x14ac:dyDescent="0.25">
      <c r="A43" s="222"/>
      <c r="B43" s="327"/>
      <c r="C43" s="264"/>
      <c r="D43" s="324"/>
      <c r="E43" s="23">
        <v>2018</v>
      </c>
      <c r="F43" s="65"/>
      <c r="G43" s="152"/>
      <c r="H43" s="45">
        <f>IF($D42&lt;&gt;"",F43*$D42,0)</f>
        <v>0</v>
      </c>
    </row>
    <row r="44" spans="1:8" x14ac:dyDescent="0.25">
      <c r="A44" s="222"/>
      <c r="B44" s="327"/>
      <c r="C44" s="264"/>
      <c r="D44" s="324"/>
      <c r="E44" s="23">
        <v>2019</v>
      </c>
      <c r="F44" s="65"/>
      <c r="G44" s="152"/>
      <c r="H44" s="45">
        <f>IF($D42&lt;&gt;"",F44*$D42,0)</f>
        <v>0</v>
      </c>
    </row>
    <row r="45" spans="1:8" x14ac:dyDescent="0.25">
      <c r="A45" s="222"/>
      <c r="B45" s="328"/>
      <c r="C45" s="275"/>
      <c r="D45" s="325"/>
      <c r="E45" s="23">
        <v>2020</v>
      </c>
      <c r="F45" s="65"/>
      <c r="G45" s="152"/>
      <c r="H45" s="45">
        <f>IF($D42&lt;&gt;"",F45*$D42,0)</f>
        <v>0</v>
      </c>
    </row>
    <row r="46" spans="1:8" x14ac:dyDescent="0.25">
      <c r="A46" s="230">
        <v>11</v>
      </c>
      <c r="B46" s="272"/>
      <c r="C46" s="272"/>
      <c r="D46" s="320" t="str">
        <f t="shared" ref="D46" si="9">IF(C46="","",VLOOKUP(C46,$L$4:$M$12,2,FALSE))</f>
        <v/>
      </c>
      <c r="E46" s="160">
        <v>2017</v>
      </c>
      <c r="F46" s="64"/>
      <c r="G46" s="151"/>
      <c r="H46" s="44">
        <f>IF($D46&lt;&gt;"",F46*$D46,0)</f>
        <v>0</v>
      </c>
    </row>
    <row r="47" spans="1:8" x14ac:dyDescent="0.25">
      <c r="A47" s="230"/>
      <c r="B47" s="273"/>
      <c r="C47" s="273"/>
      <c r="D47" s="321"/>
      <c r="E47" s="160">
        <v>2018</v>
      </c>
      <c r="F47" s="64"/>
      <c r="G47" s="151"/>
      <c r="H47" s="44">
        <f>IF($D46&lt;&gt;"",F47*$D46,0)</f>
        <v>0</v>
      </c>
    </row>
    <row r="48" spans="1:8" x14ac:dyDescent="0.25">
      <c r="A48" s="230"/>
      <c r="B48" s="273"/>
      <c r="C48" s="273"/>
      <c r="D48" s="321"/>
      <c r="E48" s="160">
        <v>2019</v>
      </c>
      <c r="F48" s="64"/>
      <c r="G48" s="151"/>
      <c r="H48" s="44">
        <f>IF($D46&lt;&gt;"",F48*$D46,0)</f>
        <v>0</v>
      </c>
    </row>
    <row r="49" spans="1:8" x14ac:dyDescent="0.25">
      <c r="A49" s="230"/>
      <c r="B49" s="274"/>
      <c r="C49" s="274"/>
      <c r="D49" s="322"/>
      <c r="E49" s="160">
        <v>2020</v>
      </c>
      <c r="F49" s="64"/>
      <c r="G49" s="151"/>
      <c r="H49" s="44">
        <f>IF($D46&lt;&gt;"",F49*$D46,0)</f>
        <v>0</v>
      </c>
    </row>
    <row r="50" spans="1:8" x14ac:dyDescent="0.25">
      <c r="A50" s="222">
        <v>12</v>
      </c>
      <c r="B50" s="326"/>
      <c r="C50" s="263"/>
      <c r="D50" s="323" t="str">
        <f t="shared" ref="D50" si="10">IF(C50="","",VLOOKUP(C50,$L$4:$M$12,2,FALSE))</f>
        <v/>
      </c>
      <c r="E50" s="23">
        <v>2017</v>
      </c>
      <c r="F50" s="65"/>
      <c r="G50" s="152"/>
      <c r="H50" s="45">
        <f>IF($D50&lt;&gt;"",F50*$D50,0)</f>
        <v>0</v>
      </c>
    </row>
    <row r="51" spans="1:8" x14ac:dyDescent="0.25">
      <c r="A51" s="222"/>
      <c r="B51" s="327"/>
      <c r="C51" s="264"/>
      <c r="D51" s="324"/>
      <c r="E51" s="23">
        <v>2018</v>
      </c>
      <c r="F51" s="65"/>
      <c r="G51" s="152"/>
      <c r="H51" s="45">
        <f>IF($D50&lt;&gt;"",F51*$D50,0)</f>
        <v>0</v>
      </c>
    </row>
    <row r="52" spans="1:8" x14ac:dyDescent="0.25">
      <c r="A52" s="222"/>
      <c r="B52" s="327"/>
      <c r="C52" s="264"/>
      <c r="D52" s="324"/>
      <c r="E52" s="23">
        <v>2019</v>
      </c>
      <c r="F52" s="65"/>
      <c r="G52" s="152"/>
      <c r="H52" s="45">
        <f>IF($D50&lt;&gt;"",F52*$D50,0)</f>
        <v>0</v>
      </c>
    </row>
    <row r="53" spans="1:8" ht="15.75" thickBot="1" x14ac:dyDescent="0.3">
      <c r="A53" s="223"/>
      <c r="B53" s="330"/>
      <c r="C53" s="265"/>
      <c r="D53" s="329"/>
      <c r="E53" s="24">
        <v>2020</v>
      </c>
      <c r="F53" s="66"/>
      <c r="G53" s="153"/>
      <c r="H53" s="46">
        <f>IF($D50&lt;&gt;"",F53*$D50,0)</f>
        <v>0</v>
      </c>
    </row>
    <row r="55" spans="1:8" x14ac:dyDescent="0.25">
      <c r="A55" s="318"/>
      <c r="B55" s="319"/>
      <c r="C55" s="319"/>
      <c r="D55" s="319"/>
      <c r="E55" s="319"/>
      <c r="F55" s="319"/>
      <c r="G55" s="319"/>
      <c r="H55" s="319"/>
    </row>
  </sheetData>
  <sheetProtection algorithmName="SHA-512" hashValue="kN0okewCpAg+ExsuP5FysRLqpeA9ZXqfthZz33kReWwMUn8qsVhARwKzH2djBOwr8dygWYMlZviKrKj7sbHU+Q==" saltValue="Kn9f3AR+WGkRnj8mdfZoNQ==" spinCount="100000" sheet="1" objects="1" scenarios="1"/>
  <mergeCells count="60">
    <mergeCell ref="A3:E3"/>
    <mergeCell ref="F3:H3"/>
    <mergeCell ref="A2:H2"/>
    <mergeCell ref="A1:H1"/>
    <mergeCell ref="F4:G4"/>
    <mergeCell ref="H4:H5"/>
    <mergeCell ref="E4:E5"/>
    <mergeCell ref="A6:A9"/>
    <mergeCell ref="C6:C9"/>
    <mergeCell ref="D6:D9"/>
    <mergeCell ref="B6:B9"/>
    <mergeCell ref="A4:A5"/>
    <mergeCell ref="C4:C5"/>
    <mergeCell ref="D4:D5"/>
    <mergeCell ref="B4:B5"/>
    <mergeCell ref="A10:A13"/>
    <mergeCell ref="C10:C13"/>
    <mergeCell ref="D10:D13"/>
    <mergeCell ref="B10:B13"/>
    <mergeCell ref="A14:A17"/>
    <mergeCell ref="C14:C17"/>
    <mergeCell ref="D14:D17"/>
    <mergeCell ref="A18:A21"/>
    <mergeCell ref="C18:C21"/>
    <mergeCell ref="D18:D21"/>
    <mergeCell ref="B18:B21"/>
    <mergeCell ref="B14:B17"/>
    <mergeCell ref="A22:A25"/>
    <mergeCell ref="C22:C25"/>
    <mergeCell ref="D22:D25"/>
    <mergeCell ref="A26:A29"/>
    <mergeCell ref="C26:C29"/>
    <mergeCell ref="D26:D29"/>
    <mergeCell ref="B22:B25"/>
    <mergeCell ref="B26:B29"/>
    <mergeCell ref="D46:D49"/>
    <mergeCell ref="D30:D33"/>
    <mergeCell ref="A34:A37"/>
    <mergeCell ref="C34:C37"/>
    <mergeCell ref="D34:D37"/>
    <mergeCell ref="B30:B33"/>
    <mergeCell ref="B34:B37"/>
    <mergeCell ref="A30:A33"/>
    <mergeCell ref="C30:C33"/>
    <mergeCell ref="A55:H55"/>
    <mergeCell ref="A38:A41"/>
    <mergeCell ref="C38:C41"/>
    <mergeCell ref="D38:D41"/>
    <mergeCell ref="A42:A45"/>
    <mergeCell ref="C42:C45"/>
    <mergeCell ref="D42:D45"/>
    <mergeCell ref="B38:B41"/>
    <mergeCell ref="B42:B45"/>
    <mergeCell ref="A50:A53"/>
    <mergeCell ref="C50:C53"/>
    <mergeCell ref="D50:D53"/>
    <mergeCell ref="B46:B49"/>
    <mergeCell ref="B50:B53"/>
    <mergeCell ref="A46:A49"/>
    <mergeCell ref="C46:C49"/>
  </mergeCells>
  <conditionalFormatting sqref="V12">
    <cfRule type="expression" dxfId="1" priority="1">
      <formula>IF(D6="","","0")</formula>
    </cfRule>
  </conditionalFormatting>
  <dataValidations count="2">
    <dataValidation type="list" allowBlank="1" showInputMessage="1" showErrorMessage="1" errorTitle="DİKKAT" error="Yandaki ok işaretini tıklayarak açılır menüden seçiminizi yapınız." sqref="C6:C53">
      <formula1>$L$4:$L$12</formula1>
    </dataValidation>
    <dataValidation type="decimal" allowBlank="1" showInputMessage="1" showErrorMessage="1" errorTitle="UYARI!" error="Lütfen sadece &quot;sayı değeri&quot; giriniz." sqref="F6:G53">
      <formula1>0</formula1>
      <formula2>1E+23</formula2>
    </dataValidation>
  </dataValidations>
  <pageMargins left="0.7" right="0.7" top="0.75" bottom="0.75" header="0.3" footer="0.3"/>
  <pageSetup paperSize="9" scale="60" orientation="portrait" r:id="rId1"/>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theme="4"/>
  </sheetPr>
  <dimension ref="A1:AS60"/>
  <sheetViews>
    <sheetView zoomScale="70" zoomScaleNormal="70" workbookViewId="0">
      <selection activeCell="R45" sqref="R45"/>
    </sheetView>
  </sheetViews>
  <sheetFormatPr defaultRowHeight="15" x14ac:dyDescent="0.25"/>
  <cols>
    <col min="1" max="1" width="8.7109375" customWidth="1"/>
    <col min="2" max="2" width="17.7109375" style="9" customWidth="1"/>
    <col min="3" max="3" width="14.28515625" customWidth="1"/>
    <col min="5" max="5" width="10.28515625" bestFit="1" customWidth="1"/>
    <col min="7" max="7" width="10.28515625" bestFit="1" customWidth="1"/>
    <col min="9" max="9" width="10.28515625" bestFit="1" customWidth="1"/>
    <col min="11" max="11" width="10.28515625" bestFit="1" customWidth="1"/>
    <col min="13" max="13" width="10.28515625" bestFit="1" customWidth="1"/>
    <col min="15" max="15" width="10.28515625" bestFit="1" customWidth="1"/>
    <col min="17" max="17" width="10.28515625" bestFit="1" customWidth="1"/>
    <col min="19" max="19" width="10.28515625" bestFit="1" customWidth="1"/>
    <col min="21" max="21" width="10.28515625" bestFit="1" customWidth="1"/>
    <col min="23" max="23" width="10.28515625" bestFit="1" customWidth="1"/>
    <col min="25" max="25" width="10.28515625" bestFit="1" customWidth="1"/>
    <col min="27" max="27" width="10.28515625" bestFit="1" customWidth="1"/>
    <col min="29" max="29" width="12.140625" customWidth="1"/>
    <col min="30" max="30" width="13" customWidth="1"/>
    <col min="32" max="32" width="16.7109375" customWidth="1"/>
  </cols>
  <sheetData>
    <row r="1" spans="1:45" ht="96.75" customHeight="1" x14ac:dyDescent="0.25">
      <c r="A1" s="287"/>
      <c r="B1" s="284"/>
      <c r="C1" s="286" t="s">
        <v>68</v>
      </c>
      <c r="D1" s="286"/>
      <c r="E1" s="286"/>
      <c r="F1" s="286"/>
      <c r="G1" s="286"/>
      <c r="H1" s="286"/>
      <c r="I1" s="286"/>
      <c r="J1" s="286"/>
      <c r="K1" s="286"/>
      <c r="L1" s="286"/>
      <c r="M1" s="286"/>
      <c r="N1" s="286"/>
      <c r="O1" s="286"/>
      <c r="P1" s="286"/>
      <c r="Q1" s="286"/>
      <c r="R1" s="286"/>
      <c r="S1" s="286"/>
      <c r="T1" s="286"/>
      <c r="U1" s="286"/>
      <c r="V1" s="286"/>
      <c r="W1" s="286"/>
      <c r="X1" s="286"/>
      <c r="Y1" s="286"/>
      <c r="Z1" s="286"/>
      <c r="AA1" s="286"/>
      <c r="AB1" s="284"/>
      <c r="AC1" s="284"/>
      <c r="AD1" s="285"/>
    </row>
    <row r="2" spans="1:45" ht="26.25" x14ac:dyDescent="0.4">
      <c r="A2" s="338" t="s">
        <v>110</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40"/>
    </row>
    <row r="3" spans="1:45" ht="52.9" customHeight="1" thickBot="1" x14ac:dyDescent="0.3">
      <c r="A3" s="341" t="s">
        <v>96</v>
      </c>
      <c r="B3" s="342"/>
      <c r="C3" s="342"/>
      <c r="D3" s="343"/>
      <c r="E3" s="344" t="s">
        <v>174</v>
      </c>
      <c r="F3" s="345"/>
      <c r="G3" s="345"/>
      <c r="H3" s="345"/>
      <c r="I3" s="345"/>
      <c r="J3" s="345"/>
      <c r="K3" s="345"/>
      <c r="L3" s="345"/>
      <c r="M3" s="345"/>
      <c r="N3" s="345"/>
      <c r="O3" s="345"/>
      <c r="P3" s="345"/>
      <c r="Q3" s="345"/>
      <c r="R3" s="345"/>
      <c r="S3" s="345"/>
      <c r="T3" s="345"/>
      <c r="U3" s="345"/>
      <c r="V3" s="345"/>
      <c r="W3" s="345"/>
      <c r="X3" s="345"/>
      <c r="Y3" s="345"/>
      <c r="Z3" s="345"/>
      <c r="AA3" s="345"/>
      <c r="AB3" s="345"/>
      <c r="AC3" s="345"/>
      <c r="AD3" s="346"/>
    </row>
    <row r="4" spans="1:45" s="7" customFormat="1" ht="28.9" customHeight="1" x14ac:dyDescent="0.4">
      <c r="A4" s="331" t="s">
        <v>29</v>
      </c>
      <c r="B4" s="266" t="s">
        <v>97</v>
      </c>
      <c r="C4" s="266" t="s">
        <v>33</v>
      </c>
      <c r="D4" s="337" t="s">
        <v>0</v>
      </c>
      <c r="E4" s="348" t="s">
        <v>14</v>
      </c>
      <c r="F4" s="348"/>
      <c r="G4" s="349" t="s">
        <v>17</v>
      </c>
      <c r="H4" s="349"/>
      <c r="I4" s="348" t="s">
        <v>18</v>
      </c>
      <c r="J4" s="348"/>
      <c r="K4" s="349" t="s">
        <v>19</v>
      </c>
      <c r="L4" s="349"/>
      <c r="M4" s="348" t="s">
        <v>20</v>
      </c>
      <c r="N4" s="348"/>
      <c r="O4" s="349" t="s">
        <v>21</v>
      </c>
      <c r="P4" s="349"/>
      <c r="Q4" s="348" t="s">
        <v>22</v>
      </c>
      <c r="R4" s="348"/>
      <c r="S4" s="349" t="s">
        <v>23</v>
      </c>
      <c r="T4" s="349"/>
      <c r="U4" s="348" t="s">
        <v>24</v>
      </c>
      <c r="V4" s="348"/>
      <c r="W4" s="349" t="s">
        <v>25</v>
      </c>
      <c r="X4" s="349"/>
      <c r="Y4" s="348" t="s">
        <v>26</v>
      </c>
      <c r="Z4" s="348"/>
      <c r="AA4" s="349" t="s">
        <v>27</v>
      </c>
      <c r="AB4" s="350"/>
      <c r="AC4" s="276" t="s">
        <v>7</v>
      </c>
      <c r="AD4" s="347"/>
      <c r="AF4" s="356" t="s">
        <v>177</v>
      </c>
      <c r="AG4" s="356"/>
      <c r="AH4" s="356"/>
      <c r="AI4" s="356"/>
      <c r="AJ4" s="356"/>
      <c r="AK4" s="356"/>
    </row>
    <row r="5" spans="1:45" s="7" customFormat="1" ht="18.75" x14ac:dyDescent="0.25">
      <c r="A5" s="282"/>
      <c r="B5" s="267"/>
      <c r="C5" s="233"/>
      <c r="D5" s="233"/>
      <c r="E5" s="31" t="s">
        <v>175</v>
      </c>
      <c r="F5" s="14" t="s">
        <v>176</v>
      </c>
      <c r="G5" s="31" t="s">
        <v>100</v>
      </c>
      <c r="H5" s="14" t="s">
        <v>16</v>
      </c>
      <c r="I5" s="31" t="s">
        <v>100</v>
      </c>
      <c r="J5" s="14" t="s">
        <v>16</v>
      </c>
      <c r="K5" s="31" t="s">
        <v>100</v>
      </c>
      <c r="L5" s="14" t="s">
        <v>16</v>
      </c>
      <c r="M5" s="31" t="s">
        <v>100</v>
      </c>
      <c r="N5" s="14" t="s">
        <v>16</v>
      </c>
      <c r="O5" s="31" t="s">
        <v>100</v>
      </c>
      <c r="P5" s="14" t="s">
        <v>16</v>
      </c>
      <c r="Q5" s="31" t="s">
        <v>100</v>
      </c>
      <c r="R5" s="14" t="s">
        <v>16</v>
      </c>
      <c r="S5" s="31" t="s">
        <v>100</v>
      </c>
      <c r="T5" s="14" t="s">
        <v>16</v>
      </c>
      <c r="U5" s="31" t="s">
        <v>100</v>
      </c>
      <c r="V5" s="14" t="s">
        <v>16</v>
      </c>
      <c r="W5" s="31" t="s">
        <v>100</v>
      </c>
      <c r="X5" s="14" t="s">
        <v>16</v>
      </c>
      <c r="Y5" s="31" t="s">
        <v>100</v>
      </c>
      <c r="Z5" s="14" t="s">
        <v>16</v>
      </c>
      <c r="AA5" s="31" t="s">
        <v>100</v>
      </c>
      <c r="AB5" s="32" t="s">
        <v>16</v>
      </c>
      <c r="AC5" s="42" t="s">
        <v>100</v>
      </c>
      <c r="AD5" s="32" t="s">
        <v>16</v>
      </c>
      <c r="AF5"/>
    </row>
    <row r="6" spans="1:45" ht="15" customHeight="1" x14ac:dyDescent="0.25">
      <c r="A6" s="230">
        <v>1</v>
      </c>
      <c r="B6" s="351" t="s">
        <v>98</v>
      </c>
      <c r="C6" s="231"/>
      <c r="D6" s="160">
        <v>2017</v>
      </c>
      <c r="E6" s="64"/>
      <c r="F6" s="151"/>
      <c r="G6" s="64"/>
      <c r="H6" s="151"/>
      <c r="I6" s="64"/>
      <c r="J6" s="151"/>
      <c r="K6" s="64"/>
      <c r="L6" s="151"/>
      <c r="M6" s="64"/>
      <c r="N6" s="151"/>
      <c r="O6" s="64"/>
      <c r="P6" s="151"/>
      <c r="Q6" s="64"/>
      <c r="R6" s="151"/>
      <c r="S6" s="64"/>
      <c r="T6" s="151"/>
      <c r="U6" s="64"/>
      <c r="V6" s="151"/>
      <c r="W6" s="64"/>
      <c r="X6" s="151"/>
      <c r="Y6" s="64"/>
      <c r="Z6" s="151"/>
      <c r="AA6" s="64"/>
      <c r="AB6" s="161"/>
      <c r="AC6" s="38">
        <f>E6+G6+I6+K6+M6+O6+Q6+S6+U6+W6+Y6+AA6</f>
        <v>0</v>
      </c>
      <c r="AD6" s="154">
        <f>F6+H6+J6+L6+N6+P6+R6+T6+V6+X6+Z6+AB6</f>
        <v>0</v>
      </c>
      <c r="AF6" s="355" t="s">
        <v>190</v>
      </c>
      <c r="AG6" s="355"/>
      <c r="AH6" s="355"/>
      <c r="AI6" s="355"/>
      <c r="AJ6" s="355"/>
      <c r="AM6" s="355" t="s">
        <v>191</v>
      </c>
      <c r="AN6" s="355"/>
      <c r="AO6" s="355"/>
      <c r="AP6" s="355"/>
      <c r="AQ6" s="355"/>
      <c r="AR6" s="137"/>
      <c r="AS6" s="137"/>
    </row>
    <row r="7" spans="1:45" ht="15" customHeight="1" x14ac:dyDescent="0.25">
      <c r="A7" s="230"/>
      <c r="B7" s="351"/>
      <c r="C7" s="231"/>
      <c r="D7" s="160">
        <v>2018</v>
      </c>
      <c r="E7" s="64"/>
      <c r="F7" s="151"/>
      <c r="G7" s="64"/>
      <c r="H7" s="151"/>
      <c r="I7" s="64"/>
      <c r="J7" s="151"/>
      <c r="K7" s="64"/>
      <c r="L7" s="151"/>
      <c r="M7" s="64"/>
      <c r="N7" s="151"/>
      <c r="O7" s="64"/>
      <c r="P7" s="151"/>
      <c r="Q7" s="64"/>
      <c r="R7" s="151"/>
      <c r="S7" s="64"/>
      <c r="T7" s="151"/>
      <c r="U7" s="64"/>
      <c r="V7" s="151"/>
      <c r="W7" s="64"/>
      <c r="X7" s="151"/>
      <c r="Y7" s="64"/>
      <c r="Z7" s="151"/>
      <c r="AA7" s="64"/>
      <c r="AB7" s="161"/>
      <c r="AC7" s="38">
        <f t="shared" ref="AC7:AC53" si="0">E7+G7+I7+K7+M7+O7+Q7+S7+U7+W7+Y7+AA7</f>
        <v>0</v>
      </c>
      <c r="AD7" s="154">
        <f t="shared" ref="AD7:AD53" si="1">F7+H7+J7+L7+N7+P7+R7+T7+V7+X7+Z7+AB7</f>
        <v>0</v>
      </c>
      <c r="AF7" s="355"/>
      <c r="AG7" s="355"/>
      <c r="AH7" s="355"/>
      <c r="AI7" s="355"/>
      <c r="AJ7" s="355"/>
      <c r="AM7" s="355"/>
      <c r="AN7" s="355"/>
      <c r="AO7" s="355"/>
      <c r="AP7" s="355"/>
      <c r="AQ7" s="355"/>
      <c r="AR7" s="137"/>
      <c r="AS7" s="137"/>
    </row>
    <row r="8" spans="1:45" x14ac:dyDescent="0.25">
      <c r="A8" s="230"/>
      <c r="B8" s="351"/>
      <c r="C8" s="231"/>
      <c r="D8" s="160">
        <v>2019</v>
      </c>
      <c r="E8" s="64"/>
      <c r="F8" s="151"/>
      <c r="G8" s="64"/>
      <c r="H8" s="151"/>
      <c r="I8" s="64"/>
      <c r="J8" s="151"/>
      <c r="K8" s="64"/>
      <c r="L8" s="151"/>
      <c r="M8" s="64"/>
      <c r="N8" s="151"/>
      <c r="O8" s="64"/>
      <c r="P8" s="151"/>
      <c r="Q8" s="64"/>
      <c r="R8" s="151"/>
      <c r="S8" s="64"/>
      <c r="T8" s="151"/>
      <c r="U8" s="64"/>
      <c r="V8" s="151"/>
      <c r="W8" s="64"/>
      <c r="X8" s="151"/>
      <c r="Y8" s="64"/>
      <c r="Z8" s="151"/>
      <c r="AA8" s="64"/>
      <c r="AB8" s="161"/>
      <c r="AC8" s="38">
        <f t="shared" si="0"/>
        <v>0</v>
      </c>
      <c r="AD8" s="154">
        <f t="shared" si="1"/>
        <v>0</v>
      </c>
    </row>
    <row r="9" spans="1:45" x14ac:dyDescent="0.25">
      <c r="A9" s="230"/>
      <c r="B9" s="351"/>
      <c r="C9" s="231"/>
      <c r="D9" s="160">
        <v>2020</v>
      </c>
      <c r="E9" s="64"/>
      <c r="F9" s="151"/>
      <c r="G9" s="64"/>
      <c r="H9" s="151"/>
      <c r="I9" s="64"/>
      <c r="J9" s="151"/>
      <c r="K9" s="64"/>
      <c r="L9" s="151"/>
      <c r="M9" s="64"/>
      <c r="N9" s="151"/>
      <c r="O9" s="64"/>
      <c r="P9" s="151"/>
      <c r="Q9" s="64"/>
      <c r="R9" s="151"/>
      <c r="S9" s="64"/>
      <c r="T9" s="151"/>
      <c r="U9" s="64"/>
      <c r="V9" s="151"/>
      <c r="W9" s="64"/>
      <c r="X9" s="151"/>
      <c r="Y9" s="64"/>
      <c r="Z9" s="151"/>
      <c r="AA9" s="64"/>
      <c r="AB9" s="161"/>
      <c r="AC9" s="38">
        <f t="shared" si="0"/>
        <v>0</v>
      </c>
      <c r="AD9" s="154">
        <f t="shared" si="1"/>
        <v>0</v>
      </c>
    </row>
    <row r="10" spans="1:45" x14ac:dyDescent="0.25">
      <c r="A10" s="222">
        <v>2</v>
      </c>
      <c r="B10" s="352" t="s">
        <v>98</v>
      </c>
      <c r="C10" s="224"/>
      <c r="D10" s="23">
        <v>2017</v>
      </c>
      <c r="E10" s="65"/>
      <c r="F10" s="152"/>
      <c r="G10" s="65"/>
      <c r="H10" s="152"/>
      <c r="I10" s="65"/>
      <c r="J10" s="152"/>
      <c r="K10" s="65"/>
      <c r="L10" s="152"/>
      <c r="M10" s="65"/>
      <c r="N10" s="152"/>
      <c r="O10" s="65"/>
      <c r="P10" s="152"/>
      <c r="Q10" s="65"/>
      <c r="R10" s="152"/>
      <c r="S10" s="65"/>
      <c r="T10" s="152"/>
      <c r="U10" s="65"/>
      <c r="V10" s="152"/>
      <c r="W10" s="65"/>
      <c r="X10" s="152"/>
      <c r="Y10" s="65"/>
      <c r="Z10" s="152"/>
      <c r="AA10" s="65"/>
      <c r="AB10" s="162"/>
      <c r="AC10" s="39">
        <f t="shared" si="0"/>
        <v>0</v>
      </c>
      <c r="AD10" s="155">
        <f t="shared" si="1"/>
        <v>0</v>
      </c>
    </row>
    <row r="11" spans="1:45" x14ac:dyDescent="0.25">
      <c r="A11" s="222"/>
      <c r="B11" s="353"/>
      <c r="C11" s="224"/>
      <c r="D11" s="23">
        <v>2018</v>
      </c>
      <c r="E11" s="65"/>
      <c r="F11" s="152"/>
      <c r="G11" s="65"/>
      <c r="H11" s="152"/>
      <c r="I11" s="65"/>
      <c r="J11" s="152"/>
      <c r="K11" s="65"/>
      <c r="L11" s="152"/>
      <c r="M11" s="65"/>
      <c r="N11" s="152"/>
      <c r="O11" s="65"/>
      <c r="P11" s="152"/>
      <c r="Q11" s="65"/>
      <c r="R11" s="152"/>
      <c r="S11" s="65"/>
      <c r="T11" s="152"/>
      <c r="U11" s="65"/>
      <c r="V11" s="152"/>
      <c r="W11" s="65"/>
      <c r="X11" s="152"/>
      <c r="Y11" s="65"/>
      <c r="Z11" s="152"/>
      <c r="AA11" s="65"/>
      <c r="AB11" s="162"/>
      <c r="AC11" s="39">
        <f t="shared" si="0"/>
        <v>0</v>
      </c>
      <c r="AD11" s="155">
        <f t="shared" si="1"/>
        <v>0</v>
      </c>
    </row>
    <row r="12" spans="1:45" x14ac:dyDescent="0.25">
      <c r="A12" s="222"/>
      <c r="B12" s="353"/>
      <c r="C12" s="224"/>
      <c r="D12" s="23">
        <v>2019</v>
      </c>
      <c r="E12" s="65"/>
      <c r="F12" s="152"/>
      <c r="G12" s="65"/>
      <c r="H12" s="152"/>
      <c r="I12" s="65"/>
      <c r="J12" s="152"/>
      <c r="K12" s="65"/>
      <c r="L12" s="152"/>
      <c r="M12" s="65"/>
      <c r="N12" s="152"/>
      <c r="O12" s="65"/>
      <c r="P12" s="152"/>
      <c r="Q12" s="65"/>
      <c r="R12" s="152"/>
      <c r="S12" s="65"/>
      <c r="T12" s="152"/>
      <c r="U12" s="65"/>
      <c r="V12" s="152"/>
      <c r="W12" s="65"/>
      <c r="X12" s="152"/>
      <c r="Y12" s="65"/>
      <c r="Z12" s="152"/>
      <c r="AA12" s="65"/>
      <c r="AB12" s="162"/>
      <c r="AC12" s="39">
        <f t="shared" si="0"/>
        <v>0</v>
      </c>
      <c r="AD12" s="155">
        <f t="shared" si="1"/>
        <v>0</v>
      </c>
    </row>
    <row r="13" spans="1:45" x14ac:dyDescent="0.25">
      <c r="A13" s="222"/>
      <c r="B13" s="354"/>
      <c r="C13" s="224"/>
      <c r="D13" s="23">
        <v>2020</v>
      </c>
      <c r="E13" s="65"/>
      <c r="F13" s="152"/>
      <c r="G13" s="65"/>
      <c r="H13" s="152"/>
      <c r="I13" s="65"/>
      <c r="J13" s="152"/>
      <c r="K13" s="65"/>
      <c r="L13" s="152"/>
      <c r="M13" s="65"/>
      <c r="N13" s="152"/>
      <c r="O13" s="65"/>
      <c r="P13" s="152"/>
      <c r="Q13" s="65"/>
      <c r="R13" s="152"/>
      <c r="S13" s="65"/>
      <c r="T13" s="152"/>
      <c r="U13" s="65"/>
      <c r="V13" s="152"/>
      <c r="W13" s="65"/>
      <c r="X13" s="152"/>
      <c r="Y13" s="65"/>
      <c r="Z13" s="152"/>
      <c r="AA13" s="65"/>
      <c r="AB13" s="162"/>
      <c r="AC13" s="39">
        <f t="shared" si="0"/>
        <v>0</v>
      </c>
      <c r="AD13" s="155">
        <f t="shared" si="1"/>
        <v>0</v>
      </c>
    </row>
    <row r="14" spans="1:45" x14ac:dyDescent="0.25">
      <c r="A14" s="230">
        <v>3</v>
      </c>
      <c r="B14" s="351" t="s">
        <v>98</v>
      </c>
      <c r="C14" s="231"/>
      <c r="D14" s="160">
        <v>2017</v>
      </c>
      <c r="E14" s="64"/>
      <c r="F14" s="151"/>
      <c r="G14" s="64"/>
      <c r="H14" s="151"/>
      <c r="I14" s="64"/>
      <c r="J14" s="151"/>
      <c r="K14" s="64"/>
      <c r="L14" s="151"/>
      <c r="M14" s="64"/>
      <c r="N14" s="151"/>
      <c r="O14" s="64"/>
      <c r="P14" s="151"/>
      <c r="Q14" s="64"/>
      <c r="R14" s="151"/>
      <c r="S14" s="64"/>
      <c r="T14" s="151"/>
      <c r="U14" s="64"/>
      <c r="V14" s="151"/>
      <c r="W14" s="64"/>
      <c r="X14" s="151"/>
      <c r="Y14" s="64"/>
      <c r="Z14" s="151"/>
      <c r="AA14" s="64"/>
      <c r="AB14" s="161"/>
      <c r="AC14" s="38">
        <f t="shared" si="0"/>
        <v>0</v>
      </c>
      <c r="AD14" s="154">
        <f t="shared" si="1"/>
        <v>0</v>
      </c>
    </row>
    <row r="15" spans="1:45" x14ac:dyDescent="0.25">
      <c r="A15" s="230"/>
      <c r="B15" s="351"/>
      <c r="C15" s="231"/>
      <c r="D15" s="160">
        <v>2018</v>
      </c>
      <c r="E15" s="64"/>
      <c r="F15" s="151"/>
      <c r="G15" s="64"/>
      <c r="H15" s="151"/>
      <c r="I15" s="64"/>
      <c r="J15" s="151"/>
      <c r="K15" s="64"/>
      <c r="L15" s="151"/>
      <c r="M15" s="64"/>
      <c r="N15" s="151"/>
      <c r="O15" s="64"/>
      <c r="P15" s="151"/>
      <c r="Q15" s="64"/>
      <c r="R15" s="151"/>
      <c r="S15" s="64"/>
      <c r="T15" s="151"/>
      <c r="U15" s="64"/>
      <c r="V15" s="151"/>
      <c r="W15" s="64"/>
      <c r="X15" s="151"/>
      <c r="Y15" s="64"/>
      <c r="Z15" s="151"/>
      <c r="AA15" s="64"/>
      <c r="AB15" s="161"/>
      <c r="AC15" s="38">
        <f t="shared" si="0"/>
        <v>0</v>
      </c>
      <c r="AD15" s="154">
        <f t="shared" si="1"/>
        <v>0</v>
      </c>
    </row>
    <row r="16" spans="1:45" x14ac:dyDescent="0.25">
      <c r="A16" s="230"/>
      <c r="B16" s="351"/>
      <c r="C16" s="231"/>
      <c r="D16" s="160">
        <v>2019</v>
      </c>
      <c r="E16" s="64"/>
      <c r="F16" s="151"/>
      <c r="G16" s="64"/>
      <c r="H16" s="151"/>
      <c r="I16" s="64"/>
      <c r="J16" s="151"/>
      <c r="K16" s="64"/>
      <c r="L16" s="151"/>
      <c r="M16" s="64"/>
      <c r="N16" s="151"/>
      <c r="O16" s="64"/>
      <c r="P16" s="151"/>
      <c r="Q16" s="64"/>
      <c r="R16" s="151"/>
      <c r="S16" s="64"/>
      <c r="T16" s="151"/>
      <c r="U16" s="64"/>
      <c r="V16" s="151"/>
      <c r="W16" s="64"/>
      <c r="X16" s="151"/>
      <c r="Y16" s="64"/>
      <c r="Z16" s="151"/>
      <c r="AA16" s="64"/>
      <c r="AB16" s="161"/>
      <c r="AC16" s="38">
        <f t="shared" si="0"/>
        <v>0</v>
      </c>
      <c r="AD16" s="154">
        <f t="shared" si="1"/>
        <v>0</v>
      </c>
    </row>
    <row r="17" spans="1:30" x14ac:dyDescent="0.25">
      <c r="A17" s="230"/>
      <c r="B17" s="351"/>
      <c r="C17" s="231"/>
      <c r="D17" s="160">
        <v>2020</v>
      </c>
      <c r="E17" s="64"/>
      <c r="F17" s="151"/>
      <c r="G17" s="64"/>
      <c r="H17" s="151"/>
      <c r="I17" s="64"/>
      <c r="J17" s="151"/>
      <c r="K17" s="64"/>
      <c r="L17" s="151"/>
      <c r="M17" s="64"/>
      <c r="N17" s="151"/>
      <c r="O17" s="64"/>
      <c r="P17" s="151"/>
      <c r="Q17" s="64"/>
      <c r="R17" s="151"/>
      <c r="S17" s="64"/>
      <c r="T17" s="151"/>
      <c r="U17" s="64"/>
      <c r="V17" s="151"/>
      <c r="W17" s="64"/>
      <c r="X17" s="151"/>
      <c r="Y17" s="64"/>
      <c r="Z17" s="151"/>
      <c r="AA17" s="64"/>
      <c r="AB17" s="161"/>
      <c r="AC17" s="38">
        <f t="shared" si="0"/>
        <v>0</v>
      </c>
      <c r="AD17" s="154">
        <f t="shared" si="1"/>
        <v>0</v>
      </c>
    </row>
    <row r="18" spans="1:30" x14ac:dyDescent="0.25">
      <c r="A18" s="222">
        <v>4</v>
      </c>
      <c r="B18" s="352" t="s">
        <v>98</v>
      </c>
      <c r="C18" s="224"/>
      <c r="D18" s="23">
        <v>2017</v>
      </c>
      <c r="E18" s="65"/>
      <c r="F18" s="152"/>
      <c r="G18" s="65"/>
      <c r="H18" s="152"/>
      <c r="I18" s="65"/>
      <c r="J18" s="152"/>
      <c r="K18" s="65"/>
      <c r="L18" s="152"/>
      <c r="M18" s="65"/>
      <c r="N18" s="152"/>
      <c r="O18" s="65"/>
      <c r="P18" s="152"/>
      <c r="Q18" s="65"/>
      <c r="R18" s="152"/>
      <c r="S18" s="65"/>
      <c r="T18" s="152"/>
      <c r="U18" s="65"/>
      <c r="V18" s="152"/>
      <c r="W18" s="65"/>
      <c r="X18" s="152"/>
      <c r="Y18" s="65"/>
      <c r="Z18" s="152"/>
      <c r="AA18" s="65"/>
      <c r="AB18" s="162"/>
      <c r="AC18" s="39">
        <f t="shared" si="0"/>
        <v>0</v>
      </c>
      <c r="AD18" s="155">
        <f t="shared" si="1"/>
        <v>0</v>
      </c>
    </row>
    <row r="19" spans="1:30" x14ac:dyDescent="0.25">
      <c r="A19" s="222"/>
      <c r="B19" s="353"/>
      <c r="C19" s="224"/>
      <c r="D19" s="23">
        <v>2018</v>
      </c>
      <c r="E19" s="65"/>
      <c r="F19" s="152"/>
      <c r="G19" s="65"/>
      <c r="H19" s="152"/>
      <c r="I19" s="65"/>
      <c r="J19" s="152"/>
      <c r="K19" s="65"/>
      <c r="L19" s="152"/>
      <c r="M19" s="65"/>
      <c r="N19" s="152"/>
      <c r="O19" s="65"/>
      <c r="P19" s="152"/>
      <c r="Q19" s="65"/>
      <c r="R19" s="152"/>
      <c r="S19" s="65"/>
      <c r="T19" s="152"/>
      <c r="U19" s="65"/>
      <c r="V19" s="152"/>
      <c r="W19" s="65"/>
      <c r="X19" s="152"/>
      <c r="Y19" s="65"/>
      <c r="Z19" s="152"/>
      <c r="AA19" s="65"/>
      <c r="AB19" s="162"/>
      <c r="AC19" s="39">
        <f t="shared" si="0"/>
        <v>0</v>
      </c>
      <c r="AD19" s="155">
        <f t="shared" si="1"/>
        <v>0</v>
      </c>
    </row>
    <row r="20" spans="1:30" x14ac:dyDescent="0.25">
      <c r="A20" s="222"/>
      <c r="B20" s="353"/>
      <c r="C20" s="224"/>
      <c r="D20" s="23">
        <v>2019</v>
      </c>
      <c r="E20" s="65"/>
      <c r="F20" s="152"/>
      <c r="G20" s="65"/>
      <c r="H20" s="152"/>
      <c r="I20" s="65"/>
      <c r="J20" s="152"/>
      <c r="K20" s="65"/>
      <c r="L20" s="152"/>
      <c r="M20" s="65"/>
      <c r="N20" s="152"/>
      <c r="O20" s="65"/>
      <c r="P20" s="152"/>
      <c r="Q20" s="65"/>
      <c r="R20" s="152"/>
      <c r="S20" s="65"/>
      <c r="T20" s="152"/>
      <c r="U20" s="65"/>
      <c r="V20" s="152"/>
      <c r="W20" s="65"/>
      <c r="X20" s="152"/>
      <c r="Y20" s="65"/>
      <c r="Z20" s="152"/>
      <c r="AA20" s="65"/>
      <c r="AB20" s="162"/>
      <c r="AC20" s="39">
        <f t="shared" si="0"/>
        <v>0</v>
      </c>
      <c r="AD20" s="155">
        <f t="shared" si="1"/>
        <v>0</v>
      </c>
    </row>
    <row r="21" spans="1:30" x14ac:dyDescent="0.25">
      <c r="A21" s="222"/>
      <c r="B21" s="354"/>
      <c r="C21" s="224"/>
      <c r="D21" s="23">
        <v>2020</v>
      </c>
      <c r="E21" s="65"/>
      <c r="F21" s="152"/>
      <c r="G21" s="65"/>
      <c r="H21" s="152"/>
      <c r="I21" s="65"/>
      <c r="J21" s="152"/>
      <c r="K21" s="65"/>
      <c r="L21" s="152"/>
      <c r="M21" s="65"/>
      <c r="N21" s="152"/>
      <c r="O21" s="65"/>
      <c r="P21" s="152"/>
      <c r="Q21" s="65"/>
      <c r="R21" s="152"/>
      <c r="S21" s="65"/>
      <c r="T21" s="152"/>
      <c r="U21" s="65"/>
      <c r="V21" s="152"/>
      <c r="W21" s="65"/>
      <c r="X21" s="152"/>
      <c r="Y21" s="65"/>
      <c r="Z21" s="152"/>
      <c r="AA21" s="65"/>
      <c r="AB21" s="162"/>
      <c r="AC21" s="39">
        <f t="shared" si="0"/>
        <v>0</v>
      </c>
      <c r="AD21" s="155">
        <f t="shared" si="1"/>
        <v>0</v>
      </c>
    </row>
    <row r="22" spans="1:30" x14ac:dyDescent="0.25">
      <c r="A22" s="230">
        <v>5</v>
      </c>
      <c r="B22" s="351" t="s">
        <v>98</v>
      </c>
      <c r="C22" s="231"/>
      <c r="D22" s="160">
        <v>2017</v>
      </c>
      <c r="E22" s="64"/>
      <c r="F22" s="151"/>
      <c r="G22" s="64"/>
      <c r="H22" s="151"/>
      <c r="I22" s="64"/>
      <c r="J22" s="151"/>
      <c r="K22" s="64"/>
      <c r="L22" s="151"/>
      <c r="M22" s="64"/>
      <c r="N22" s="151"/>
      <c r="O22" s="64"/>
      <c r="P22" s="151"/>
      <c r="Q22" s="64"/>
      <c r="R22" s="151"/>
      <c r="S22" s="64"/>
      <c r="T22" s="151"/>
      <c r="U22" s="64"/>
      <c r="V22" s="151"/>
      <c r="W22" s="64"/>
      <c r="X22" s="151"/>
      <c r="Y22" s="64"/>
      <c r="Z22" s="151"/>
      <c r="AA22" s="64"/>
      <c r="AB22" s="161"/>
      <c r="AC22" s="38">
        <f t="shared" si="0"/>
        <v>0</v>
      </c>
      <c r="AD22" s="154">
        <f t="shared" si="1"/>
        <v>0</v>
      </c>
    </row>
    <row r="23" spans="1:30" x14ac:dyDescent="0.25">
      <c r="A23" s="230"/>
      <c r="B23" s="351"/>
      <c r="C23" s="231"/>
      <c r="D23" s="160">
        <v>2018</v>
      </c>
      <c r="E23" s="64"/>
      <c r="F23" s="151"/>
      <c r="G23" s="64"/>
      <c r="H23" s="151"/>
      <c r="I23" s="64"/>
      <c r="J23" s="151"/>
      <c r="K23" s="64"/>
      <c r="L23" s="151"/>
      <c r="M23" s="64"/>
      <c r="N23" s="151"/>
      <c r="O23" s="64"/>
      <c r="P23" s="151"/>
      <c r="Q23" s="64"/>
      <c r="R23" s="151"/>
      <c r="S23" s="64"/>
      <c r="T23" s="151"/>
      <c r="U23" s="64"/>
      <c r="V23" s="151"/>
      <c r="W23" s="64"/>
      <c r="X23" s="151"/>
      <c r="Y23" s="64"/>
      <c r="Z23" s="151"/>
      <c r="AA23" s="64"/>
      <c r="AB23" s="161"/>
      <c r="AC23" s="38">
        <f t="shared" si="0"/>
        <v>0</v>
      </c>
      <c r="AD23" s="154">
        <f t="shared" si="1"/>
        <v>0</v>
      </c>
    </row>
    <row r="24" spans="1:30" x14ac:dyDescent="0.25">
      <c r="A24" s="230"/>
      <c r="B24" s="351"/>
      <c r="C24" s="231"/>
      <c r="D24" s="160">
        <v>2019</v>
      </c>
      <c r="E24" s="64"/>
      <c r="F24" s="151"/>
      <c r="G24" s="64"/>
      <c r="H24" s="151"/>
      <c r="I24" s="64"/>
      <c r="J24" s="151"/>
      <c r="K24" s="64"/>
      <c r="L24" s="151"/>
      <c r="M24" s="64"/>
      <c r="N24" s="151"/>
      <c r="O24" s="64"/>
      <c r="P24" s="151"/>
      <c r="Q24" s="64"/>
      <c r="R24" s="151"/>
      <c r="S24" s="64"/>
      <c r="T24" s="151"/>
      <c r="U24" s="64"/>
      <c r="V24" s="151"/>
      <c r="W24" s="64"/>
      <c r="X24" s="151"/>
      <c r="Y24" s="64"/>
      <c r="Z24" s="151"/>
      <c r="AA24" s="64"/>
      <c r="AB24" s="161"/>
      <c r="AC24" s="38">
        <f t="shared" si="0"/>
        <v>0</v>
      </c>
      <c r="AD24" s="154">
        <f t="shared" si="1"/>
        <v>0</v>
      </c>
    </row>
    <row r="25" spans="1:30" x14ac:dyDescent="0.25">
      <c r="A25" s="230"/>
      <c r="B25" s="351"/>
      <c r="C25" s="231"/>
      <c r="D25" s="160">
        <v>2020</v>
      </c>
      <c r="E25" s="64"/>
      <c r="F25" s="151"/>
      <c r="G25" s="64"/>
      <c r="H25" s="151"/>
      <c r="I25" s="64"/>
      <c r="J25" s="151"/>
      <c r="K25" s="64"/>
      <c r="L25" s="151"/>
      <c r="M25" s="64"/>
      <c r="N25" s="151"/>
      <c r="O25" s="64"/>
      <c r="P25" s="151"/>
      <c r="Q25" s="64"/>
      <c r="R25" s="151"/>
      <c r="S25" s="64"/>
      <c r="T25" s="151"/>
      <c r="U25" s="64"/>
      <c r="V25" s="151"/>
      <c r="W25" s="64"/>
      <c r="X25" s="151"/>
      <c r="Y25" s="64"/>
      <c r="Z25" s="151"/>
      <c r="AA25" s="64"/>
      <c r="AB25" s="161"/>
      <c r="AC25" s="38">
        <f t="shared" si="0"/>
        <v>0</v>
      </c>
      <c r="AD25" s="154">
        <f t="shared" si="1"/>
        <v>0</v>
      </c>
    </row>
    <row r="26" spans="1:30" x14ac:dyDescent="0.25">
      <c r="A26" s="222">
        <v>6</v>
      </c>
      <c r="B26" s="352" t="s">
        <v>98</v>
      </c>
      <c r="C26" s="224"/>
      <c r="D26" s="23">
        <v>2017</v>
      </c>
      <c r="E26" s="65"/>
      <c r="F26" s="152"/>
      <c r="G26" s="65"/>
      <c r="H26" s="152"/>
      <c r="I26" s="65"/>
      <c r="J26" s="152"/>
      <c r="K26" s="65"/>
      <c r="L26" s="152"/>
      <c r="M26" s="65"/>
      <c r="N26" s="152"/>
      <c r="O26" s="65"/>
      <c r="P26" s="152"/>
      <c r="Q26" s="65"/>
      <c r="R26" s="152"/>
      <c r="S26" s="65"/>
      <c r="T26" s="152"/>
      <c r="U26" s="65"/>
      <c r="V26" s="152"/>
      <c r="W26" s="65"/>
      <c r="X26" s="152"/>
      <c r="Y26" s="65"/>
      <c r="Z26" s="152"/>
      <c r="AA26" s="65"/>
      <c r="AB26" s="162"/>
      <c r="AC26" s="39">
        <f t="shared" si="0"/>
        <v>0</v>
      </c>
      <c r="AD26" s="155">
        <f t="shared" si="1"/>
        <v>0</v>
      </c>
    </row>
    <row r="27" spans="1:30" x14ac:dyDescent="0.25">
      <c r="A27" s="222"/>
      <c r="B27" s="353"/>
      <c r="C27" s="224"/>
      <c r="D27" s="23">
        <v>2018</v>
      </c>
      <c r="E27" s="65"/>
      <c r="F27" s="152"/>
      <c r="G27" s="65"/>
      <c r="H27" s="152"/>
      <c r="I27" s="65"/>
      <c r="J27" s="152"/>
      <c r="K27" s="65"/>
      <c r="L27" s="152"/>
      <c r="M27" s="65"/>
      <c r="N27" s="152"/>
      <c r="O27" s="65"/>
      <c r="P27" s="152"/>
      <c r="Q27" s="65"/>
      <c r="R27" s="152"/>
      <c r="S27" s="65"/>
      <c r="T27" s="152"/>
      <c r="U27" s="65"/>
      <c r="V27" s="152"/>
      <c r="W27" s="65"/>
      <c r="X27" s="152"/>
      <c r="Y27" s="65"/>
      <c r="Z27" s="152"/>
      <c r="AA27" s="65"/>
      <c r="AB27" s="162"/>
      <c r="AC27" s="39">
        <f t="shared" si="0"/>
        <v>0</v>
      </c>
      <c r="AD27" s="155">
        <f t="shared" si="1"/>
        <v>0</v>
      </c>
    </row>
    <row r="28" spans="1:30" x14ac:dyDescent="0.25">
      <c r="A28" s="222"/>
      <c r="B28" s="353"/>
      <c r="C28" s="224"/>
      <c r="D28" s="23">
        <v>2019</v>
      </c>
      <c r="E28" s="65"/>
      <c r="F28" s="152"/>
      <c r="G28" s="65"/>
      <c r="H28" s="152"/>
      <c r="I28" s="65"/>
      <c r="J28" s="152"/>
      <c r="K28" s="65"/>
      <c r="L28" s="152"/>
      <c r="M28" s="65"/>
      <c r="N28" s="152"/>
      <c r="O28" s="65"/>
      <c r="P28" s="152"/>
      <c r="Q28" s="65"/>
      <c r="R28" s="152"/>
      <c r="S28" s="65"/>
      <c r="T28" s="152"/>
      <c r="U28" s="65"/>
      <c r="V28" s="152"/>
      <c r="W28" s="65"/>
      <c r="X28" s="152"/>
      <c r="Y28" s="65"/>
      <c r="Z28" s="152"/>
      <c r="AA28" s="65"/>
      <c r="AB28" s="162"/>
      <c r="AC28" s="39">
        <f t="shared" si="0"/>
        <v>0</v>
      </c>
      <c r="AD28" s="155">
        <f t="shared" si="1"/>
        <v>0</v>
      </c>
    </row>
    <row r="29" spans="1:30" x14ac:dyDescent="0.25">
      <c r="A29" s="222"/>
      <c r="B29" s="354"/>
      <c r="C29" s="224"/>
      <c r="D29" s="23">
        <v>2020</v>
      </c>
      <c r="E29" s="65"/>
      <c r="F29" s="152"/>
      <c r="G29" s="65"/>
      <c r="H29" s="152"/>
      <c r="I29" s="65"/>
      <c r="J29" s="152"/>
      <c r="K29" s="65"/>
      <c r="L29" s="152"/>
      <c r="M29" s="65"/>
      <c r="N29" s="152"/>
      <c r="O29" s="65"/>
      <c r="P29" s="152"/>
      <c r="Q29" s="65"/>
      <c r="R29" s="152"/>
      <c r="S29" s="65"/>
      <c r="T29" s="152"/>
      <c r="U29" s="65"/>
      <c r="V29" s="152"/>
      <c r="W29" s="65"/>
      <c r="X29" s="152"/>
      <c r="Y29" s="65"/>
      <c r="Z29" s="152"/>
      <c r="AA29" s="65"/>
      <c r="AB29" s="162"/>
      <c r="AC29" s="39">
        <f t="shared" si="0"/>
        <v>0</v>
      </c>
      <c r="AD29" s="155">
        <f t="shared" si="1"/>
        <v>0</v>
      </c>
    </row>
    <row r="30" spans="1:30" x14ac:dyDescent="0.25">
      <c r="A30" s="230">
        <v>7</v>
      </c>
      <c r="B30" s="351" t="s">
        <v>98</v>
      </c>
      <c r="C30" s="231"/>
      <c r="D30" s="160">
        <v>2017</v>
      </c>
      <c r="E30" s="64"/>
      <c r="F30" s="151"/>
      <c r="G30" s="64"/>
      <c r="H30" s="151"/>
      <c r="I30" s="64"/>
      <c r="J30" s="151"/>
      <c r="K30" s="64"/>
      <c r="L30" s="151"/>
      <c r="M30" s="64"/>
      <c r="N30" s="151"/>
      <c r="O30" s="64"/>
      <c r="P30" s="151"/>
      <c r="Q30" s="64"/>
      <c r="R30" s="151"/>
      <c r="S30" s="64"/>
      <c r="T30" s="151"/>
      <c r="U30" s="64"/>
      <c r="V30" s="151"/>
      <c r="W30" s="64"/>
      <c r="X30" s="151"/>
      <c r="Y30" s="64"/>
      <c r="Z30" s="151"/>
      <c r="AA30" s="64"/>
      <c r="AB30" s="161"/>
      <c r="AC30" s="38">
        <f t="shared" si="0"/>
        <v>0</v>
      </c>
      <c r="AD30" s="154">
        <f t="shared" si="1"/>
        <v>0</v>
      </c>
    </row>
    <row r="31" spans="1:30" x14ac:dyDescent="0.25">
      <c r="A31" s="230"/>
      <c r="B31" s="351"/>
      <c r="C31" s="231"/>
      <c r="D31" s="160">
        <v>2018</v>
      </c>
      <c r="E31" s="64"/>
      <c r="F31" s="151"/>
      <c r="G31" s="64"/>
      <c r="H31" s="151"/>
      <c r="I31" s="64"/>
      <c r="J31" s="151"/>
      <c r="K31" s="64"/>
      <c r="L31" s="151"/>
      <c r="M31" s="64"/>
      <c r="N31" s="151"/>
      <c r="O31" s="64"/>
      <c r="P31" s="151"/>
      <c r="Q31" s="64"/>
      <c r="R31" s="151"/>
      <c r="S31" s="64"/>
      <c r="T31" s="151"/>
      <c r="U31" s="64"/>
      <c r="V31" s="151"/>
      <c r="W31" s="64"/>
      <c r="X31" s="151"/>
      <c r="Y31" s="64"/>
      <c r="Z31" s="151"/>
      <c r="AA31" s="64"/>
      <c r="AB31" s="161"/>
      <c r="AC31" s="38">
        <f t="shared" si="0"/>
        <v>0</v>
      </c>
      <c r="AD31" s="154">
        <f t="shared" si="1"/>
        <v>0</v>
      </c>
    </row>
    <row r="32" spans="1:30" x14ac:dyDescent="0.25">
      <c r="A32" s="230"/>
      <c r="B32" s="351"/>
      <c r="C32" s="231"/>
      <c r="D32" s="160">
        <v>2019</v>
      </c>
      <c r="E32" s="64"/>
      <c r="F32" s="151"/>
      <c r="G32" s="64"/>
      <c r="H32" s="151"/>
      <c r="I32" s="64"/>
      <c r="J32" s="151"/>
      <c r="K32" s="64"/>
      <c r="L32" s="151"/>
      <c r="M32" s="64"/>
      <c r="N32" s="151"/>
      <c r="O32" s="64"/>
      <c r="P32" s="151"/>
      <c r="Q32" s="64"/>
      <c r="R32" s="151"/>
      <c r="S32" s="64"/>
      <c r="T32" s="151"/>
      <c r="U32" s="64"/>
      <c r="V32" s="151"/>
      <c r="W32" s="64"/>
      <c r="X32" s="151"/>
      <c r="Y32" s="64"/>
      <c r="Z32" s="151"/>
      <c r="AA32" s="64"/>
      <c r="AB32" s="161"/>
      <c r="AC32" s="38">
        <f t="shared" si="0"/>
        <v>0</v>
      </c>
      <c r="AD32" s="154">
        <f t="shared" si="1"/>
        <v>0</v>
      </c>
    </row>
    <row r="33" spans="1:30" x14ac:dyDescent="0.25">
      <c r="A33" s="230"/>
      <c r="B33" s="351"/>
      <c r="C33" s="231"/>
      <c r="D33" s="160">
        <v>2020</v>
      </c>
      <c r="E33" s="64"/>
      <c r="F33" s="151"/>
      <c r="G33" s="64"/>
      <c r="H33" s="151"/>
      <c r="I33" s="64"/>
      <c r="J33" s="151"/>
      <c r="K33" s="64"/>
      <c r="L33" s="151"/>
      <c r="M33" s="64"/>
      <c r="N33" s="151"/>
      <c r="O33" s="64"/>
      <c r="P33" s="151"/>
      <c r="Q33" s="64"/>
      <c r="R33" s="151"/>
      <c r="S33" s="64"/>
      <c r="T33" s="151"/>
      <c r="U33" s="64"/>
      <c r="V33" s="151"/>
      <c r="W33" s="64"/>
      <c r="X33" s="151"/>
      <c r="Y33" s="64"/>
      <c r="Z33" s="151"/>
      <c r="AA33" s="64"/>
      <c r="AB33" s="161"/>
      <c r="AC33" s="38">
        <f t="shared" si="0"/>
        <v>0</v>
      </c>
      <c r="AD33" s="154">
        <f t="shared" si="1"/>
        <v>0</v>
      </c>
    </row>
    <row r="34" spans="1:30" x14ac:dyDescent="0.25">
      <c r="A34" s="222">
        <v>8</v>
      </c>
      <c r="B34" s="352" t="s">
        <v>98</v>
      </c>
      <c r="C34" s="224"/>
      <c r="D34" s="23">
        <v>2017</v>
      </c>
      <c r="E34" s="65"/>
      <c r="F34" s="152"/>
      <c r="G34" s="65"/>
      <c r="H34" s="152"/>
      <c r="I34" s="65"/>
      <c r="J34" s="152"/>
      <c r="K34" s="65"/>
      <c r="L34" s="152"/>
      <c r="M34" s="65"/>
      <c r="N34" s="152"/>
      <c r="O34" s="65"/>
      <c r="P34" s="152"/>
      <c r="Q34" s="65"/>
      <c r="R34" s="152"/>
      <c r="S34" s="65"/>
      <c r="T34" s="152"/>
      <c r="U34" s="65"/>
      <c r="V34" s="152"/>
      <c r="W34" s="65"/>
      <c r="X34" s="152"/>
      <c r="Y34" s="65"/>
      <c r="Z34" s="152"/>
      <c r="AA34" s="65"/>
      <c r="AB34" s="162"/>
      <c r="AC34" s="39">
        <f t="shared" si="0"/>
        <v>0</v>
      </c>
      <c r="AD34" s="155">
        <f t="shared" si="1"/>
        <v>0</v>
      </c>
    </row>
    <row r="35" spans="1:30" x14ac:dyDescent="0.25">
      <c r="A35" s="222"/>
      <c r="B35" s="353"/>
      <c r="C35" s="224"/>
      <c r="D35" s="23">
        <v>2018</v>
      </c>
      <c r="E35" s="65"/>
      <c r="F35" s="152"/>
      <c r="G35" s="65"/>
      <c r="H35" s="152"/>
      <c r="I35" s="65"/>
      <c r="J35" s="152"/>
      <c r="K35" s="65"/>
      <c r="L35" s="152"/>
      <c r="M35" s="65"/>
      <c r="N35" s="152"/>
      <c r="O35" s="65"/>
      <c r="P35" s="152"/>
      <c r="Q35" s="65"/>
      <c r="R35" s="152"/>
      <c r="S35" s="65"/>
      <c r="T35" s="152"/>
      <c r="U35" s="65"/>
      <c r="V35" s="152"/>
      <c r="W35" s="65"/>
      <c r="X35" s="152"/>
      <c r="Y35" s="65"/>
      <c r="Z35" s="152"/>
      <c r="AA35" s="65"/>
      <c r="AB35" s="162"/>
      <c r="AC35" s="39">
        <f t="shared" si="0"/>
        <v>0</v>
      </c>
      <c r="AD35" s="155">
        <f t="shared" si="1"/>
        <v>0</v>
      </c>
    </row>
    <row r="36" spans="1:30" x14ac:dyDescent="0.25">
      <c r="A36" s="222"/>
      <c r="B36" s="353"/>
      <c r="C36" s="224"/>
      <c r="D36" s="23">
        <v>2019</v>
      </c>
      <c r="E36" s="65"/>
      <c r="F36" s="152"/>
      <c r="G36" s="65"/>
      <c r="H36" s="152"/>
      <c r="I36" s="65"/>
      <c r="J36" s="152"/>
      <c r="K36" s="65"/>
      <c r="L36" s="152"/>
      <c r="M36" s="65"/>
      <c r="N36" s="152"/>
      <c r="O36" s="65"/>
      <c r="P36" s="152"/>
      <c r="Q36" s="65"/>
      <c r="R36" s="152"/>
      <c r="S36" s="65"/>
      <c r="T36" s="152"/>
      <c r="U36" s="65"/>
      <c r="V36" s="152"/>
      <c r="W36" s="65"/>
      <c r="X36" s="152"/>
      <c r="Y36" s="65"/>
      <c r="Z36" s="152"/>
      <c r="AA36" s="65"/>
      <c r="AB36" s="162"/>
      <c r="AC36" s="39">
        <f t="shared" si="0"/>
        <v>0</v>
      </c>
      <c r="AD36" s="155">
        <f t="shared" si="1"/>
        <v>0</v>
      </c>
    </row>
    <row r="37" spans="1:30" x14ac:dyDescent="0.25">
      <c r="A37" s="222"/>
      <c r="B37" s="354"/>
      <c r="C37" s="224"/>
      <c r="D37" s="23">
        <v>2020</v>
      </c>
      <c r="E37" s="65"/>
      <c r="F37" s="152"/>
      <c r="G37" s="65"/>
      <c r="H37" s="152"/>
      <c r="I37" s="65"/>
      <c r="J37" s="152"/>
      <c r="K37" s="65"/>
      <c r="L37" s="152"/>
      <c r="M37" s="65"/>
      <c r="N37" s="152"/>
      <c r="O37" s="65"/>
      <c r="P37" s="152"/>
      <c r="Q37" s="65"/>
      <c r="R37" s="152"/>
      <c r="S37" s="65"/>
      <c r="T37" s="152"/>
      <c r="U37" s="65"/>
      <c r="V37" s="152"/>
      <c r="W37" s="65"/>
      <c r="X37" s="152"/>
      <c r="Y37" s="65"/>
      <c r="Z37" s="152"/>
      <c r="AA37" s="65"/>
      <c r="AB37" s="162"/>
      <c r="AC37" s="39">
        <f t="shared" si="0"/>
        <v>0</v>
      </c>
      <c r="AD37" s="155">
        <f t="shared" si="1"/>
        <v>0</v>
      </c>
    </row>
    <row r="38" spans="1:30" x14ac:dyDescent="0.25">
      <c r="A38" s="230">
        <v>9</v>
      </c>
      <c r="B38" s="351" t="s">
        <v>98</v>
      </c>
      <c r="C38" s="231"/>
      <c r="D38" s="160">
        <v>2017</v>
      </c>
      <c r="E38" s="64"/>
      <c r="F38" s="151"/>
      <c r="G38" s="64"/>
      <c r="H38" s="151"/>
      <c r="I38" s="64"/>
      <c r="J38" s="151"/>
      <c r="K38" s="64"/>
      <c r="L38" s="151"/>
      <c r="M38" s="64"/>
      <c r="N38" s="151"/>
      <c r="O38" s="64"/>
      <c r="P38" s="151"/>
      <c r="Q38" s="64"/>
      <c r="R38" s="151"/>
      <c r="S38" s="64"/>
      <c r="T38" s="151"/>
      <c r="U38" s="64"/>
      <c r="V38" s="151"/>
      <c r="W38" s="64"/>
      <c r="X38" s="151"/>
      <c r="Y38" s="64"/>
      <c r="Z38" s="151"/>
      <c r="AA38" s="64"/>
      <c r="AB38" s="161"/>
      <c r="AC38" s="38">
        <f t="shared" si="0"/>
        <v>0</v>
      </c>
      <c r="AD38" s="154">
        <f t="shared" si="1"/>
        <v>0</v>
      </c>
    </row>
    <row r="39" spans="1:30" x14ac:dyDescent="0.25">
      <c r="A39" s="230"/>
      <c r="B39" s="351"/>
      <c r="C39" s="231"/>
      <c r="D39" s="160">
        <v>2018</v>
      </c>
      <c r="E39" s="64"/>
      <c r="F39" s="151"/>
      <c r="G39" s="64"/>
      <c r="H39" s="151"/>
      <c r="I39" s="64"/>
      <c r="J39" s="151"/>
      <c r="K39" s="64"/>
      <c r="L39" s="151"/>
      <c r="M39" s="64"/>
      <c r="N39" s="151"/>
      <c r="O39" s="64"/>
      <c r="P39" s="151"/>
      <c r="Q39" s="64"/>
      <c r="R39" s="151"/>
      <c r="S39" s="64"/>
      <c r="T39" s="151"/>
      <c r="U39" s="64"/>
      <c r="V39" s="151"/>
      <c r="W39" s="64"/>
      <c r="X39" s="151"/>
      <c r="Y39" s="64"/>
      <c r="Z39" s="151"/>
      <c r="AA39" s="64"/>
      <c r="AB39" s="161"/>
      <c r="AC39" s="38">
        <f t="shared" si="0"/>
        <v>0</v>
      </c>
      <c r="AD39" s="154">
        <f t="shared" si="1"/>
        <v>0</v>
      </c>
    </row>
    <row r="40" spans="1:30" x14ac:dyDescent="0.25">
      <c r="A40" s="230"/>
      <c r="B40" s="351"/>
      <c r="C40" s="231"/>
      <c r="D40" s="160">
        <v>2019</v>
      </c>
      <c r="E40" s="64"/>
      <c r="F40" s="151"/>
      <c r="G40" s="64"/>
      <c r="H40" s="151"/>
      <c r="I40" s="64"/>
      <c r="J40" s="151"/>
      <c r="K40" s="64"/>
      <c r="L40" s="151"/>
      <c r="M40" s="64"/>
      <c r="N40" s="151"/>
      <c r="O40" s="64"/>
      <c r="P40" s="151"/>
      <c r="Q40" s="64"/>
      <c r="R40" s="151"/>
      <c r="S40" s="64"/>
      <c r="T40" s="151"/>
      <c r="U40" s="64"/>
      <c r="V40" s="151"/>
      <c r="W40" s="64"/>
      <c r="X40" s="151"/>
      <c r="Y40" s="64"/>
      <c r="Z40" s="151"/>
      <c r="AA40" s="64"/>
      <c r="AB40" s="161"/>
      <c r="AC40" s="38">
        <f t="shared" si="0"/>
        <v>0</v>
      </c>
      <c r="AD40" s="154">
        <f t="shared" si="1"/>
        <v>0</v>
      </c>
    </row>
    <row r="41" spans="1:30" x14ac:dyDescent="0.25">
      <c r="A41" s="230"/>
      <c r="B41" s="351"/>
      <c r="C41" s="231"/>
      <c r="D41" s="160">
        <v>2020</v>
      </c>
      <c r="E41" s="64"/>
      <c r="F41" s="151"/>
      <c r="G41" s="64"/>
      <c r="H41" s="151"/>
      <c r="I41" s="64"/>
      <c r="J41" s="151"/>
      <c r="K41" s="64"/>
      <c r="L41" s="151"/>
      <c r="M41" s="64"/>
      <c r="N41" s="151"/>
      <c r="O41" s="64"/>
      <c r="P41" s="151"/>
      <c r="Q41" s="64"/>
      <c r="R41" s="151"/>
      <c r="S41" s="64"/>
      <c r="T41" s="151"/>
      <c r="U41" s="64"/>
      <c r="V41" s="151"/>
      <c r="W41" s="64"/>
      <c r="X41" s="151"/>
      <c r="Y41" s="64"/>
      <c r="Z41" s="151"/>
      <c r="AA41" s="64"/>
      <c r="AB41" s="161"/>
      <c r="AC41" s="38">
        <f t="shared" si="0"/>
        <v>0</v>
      </c>
      <c r="AD41" s="154">
        <f t="shared" si="1"/>
        <v>0</v>
      </c>
    </row>
    <row r="42" spans="1:30" x14ac:dyDescent="0.25">
      <c r="A42" s="222">
        <v>10</v>
      </c>
      <c r="B42" s="352" t="s">
        <v>98</v>
      </c>
      <c r="C42" s="224"/>
      <c r="D42" s="23">
        <v>2017</v>
      </c>
      <c r="E42" s="65"/>
      <c r="F42" s="152"/>
      <c r="G42" s="65"/>
      <c r="H42" s="152"/>
      <c r="I42" s="65"/>
      <c r="J42" s="152"/>
      <c r="K42" s="65"/>
      <c r="L42" s="152"/>
      <c r="M42" s="65"/>
      <c r="N42" s="152"/>
      <c r="O42" s="65"/>
      <c r="P42" s="152"/>
      <c r="Q42" s="65"/>
      <c r="R42" s="152"/>
      <c r="S42" s="65"/>
      <c r="T42" s="152"/>
      <c r="U42" s="65"/>
      <c r="V42" s="152"/>
      <c r="W42" s="65"/>
      <c r="X42" s="152"/>
      <c r="Y42" s="65"/>
      <c r="Z42" s="152"/>
      <c r="AA42" s="65"/>
      <c r="AB42" s="162"/>
      <c r="AC42" s="39">
        <f t="shared" si="0"/>
        <v>0</v>
      </c>
      <c r="AD42" s="155">
        <f t="shared" si="1"/>
        <v>0</v>
      </c>
    </row>
    <row r="43" spans="1:30" x14ac:dyDescent="0.25">
      <c r="A43" s="222"/>
      <c r="B43" s="353"/>
      <c r="C43" s="224"/>
      <c r="D43" s="23">
        <v>2018</v>
      </c>
      <c r="E43" s="65"/>
      <c r="F43" s="152"/>
      <c r="G43" s="65"/>
      <c r="H43" s="152"/>
      <c r="I43" s="65"/>
      <c r="J43" s="152"/>
      <c r="K43" s="65"/>
      <c r="L43" s="152"/>
      <c r="M43" s="65"/>
      <c r="N43" s="152"/>
      <c r="O43" s="65"/>
      <c r="P43" s="152"/>
      <c r="Q43" s="65"/>
      <c r="R43" s="152"/>
      <c r="S43" s="65"/>
      <c r="T43" s="152"/>
      <c r="U43" s="65"/>
      <c r="V43" s="152"/>
      <c r="W43" s="65"/>
      <c r="X43" s="152"/>
      <c r="Y43" s="65"/>
      <c r="Z43" s="152"/>
      <c r="AA43" s="65"/>
      <c r="AB43" s="162"/>
      <c r="AC43" s="39">
        <f t="shared" si="0"/>
        <v>0</v>
      </c>
      <c r="AD43" s="155">
        <f t="shared" si="1"/>
        <v>0</v>
      </c>
    </row>
    <row r="44" spans="1:30" x14ac:dyDescent="0.25">
      <c r="A44" s="222"/>
      <c r="B44" s="353"/>
      <c r="C44" s="224"/>
      <c r="D44" s="23">
        <v>2019</v>
      </c>
      <c r="E44" s="65"/>
      <c r="F44" s="152"/>
      <c r="G44" s="65"/>
      <c r="H44" s="152"/>
      <c r="I44" s="65"/>
      <c r="J44" s="152"/>
      <c r="K44" s="65"/>
      <c r="L44" s="152"/>
      <c r="M44" s="65"/>
      <c r="N44" s="152"/>
      <c r="O44" s="65"/>
      <c r="P44" s="152"/>
      <c r="Q44" s="65"/>
      <c r="R44" s="152"/>
      <c r="S44" s="65"/>
      <c r="T44" s="152"/>
      <c r="U44" s="65"/>
      <c r="V44" s="152"/>
      <c r="W44" s="65"/>
      <c r="X44" s="152"/>
      <c r="Y44" s="65"/>
      <c r="Z44" s="152"/>
      <c r="AA44" s="65"/>
      <c r="AB44" s="162"/>
      <c r="AC44" s="39">
        <f t="shared" si="0"/>
        <v>0</v>
      </c>
      <c r="AD44" s="155">
        <f t="shared" si="1"/>
        <v>0</v>
      </c>
    </row>
    <row r="45" spans="1:30" x14ac:dyDescent="0.25">
      <c r="A45" s="222"/>
      <c r="B45" s="354"/>
      <c r="C45" s="224"/>
      <c r="D45" s="23">
        <v>2020</v>
      </c>
      <c r="E45" s="65"/>
      <c r="F45" s="152"/>
      <c r="G45" s="65"/>
      <c r="H45" s="152"/>
      <c r="I45" s="65"/>
      <c r="J45" s="152"/>
      <c r="K45" s="65"/>
      <c r="L45" s="152"/>
      <c r="M45" s="65"/>
      <c r="N45" s="152"/>
      <c r="O45" s="65"/>
      <c r="P45" s="152"/>
      <c r="Q45" s="65"/>
      <c r="R45" s="152"/>
      <c r="S45" s="65"/>
      <c r="T45" s="152"/>
      <c r="U45" s="65"/>
      <c r="V45" s="152"/>
      <c r="W45" s="65"/>
      <c r="X45" s="152"/>
      <c r="Y45" s="65"/>
      <c r="Z45" s="152"/>
      <c r="AA45" s="65"/>
      <c r="AB45" s="162"/>
      <c r="AC45" s="39">
        <f t="shared" si="0"/>
        <v>0</v>
      </c>
      <c r="AD45" s="155">
        <f t="shared" si="1"/>
        <v>0</v>
      </c>
    </row>
    <row r="46" spans="1:30" x14ac:dyDescent="0.25">
      <c r="A46" s="230">
        <v>11</v>
      </c>
      <c r="B46" s="351" t="s">
        <v>98</v>
      </c>
      <c r="C46" s="231"/>
      <c r="D46" s="160">
        <v>2017</v>
      </c>
      <c r="E46" s="64"/>
      <c r="F46" s="151"/>
      <c r="G46" s="64"/>
      <c r="H46" s="151"/>
      <c r="I46" s="64"/>
      <c r="J46" s="151"/>
      <c r="K46" s="64"/>
      <c r="L46" s="151"/>
      <c r="M46" s="64"/>
      <c r="N46" s="151"/>
      <c r="O46" s="64"/>
      <c r="P46" s="151"/>
      <c r="Q46" s="64"/>
      <c r="R46" s="151"/>
      <c r="S46" s="64"/>
      <c r="T46" s="151"/>
      <c r="U46" s="64"/>
      <c r="V46" s="151"/>
      <c r="W46" s="64"/>
      <c r="X46" s="151"/>
      <c r="Y46" s="64"/>
      <c r="Z46" s="151"/>
      <c r="AA46" s="64"/>
      <c r="AB46" s="161"/>
      <c r="AC46" s="38">
        <f t="shared" si="0"/>
        <v>0</v>
      </c>
      <c r="AD46" s="154">
        <f t="shared" si="1"/>
        <v>0</v>
      </c>
    </row>
    <row r="47" spans="1:30" x14ac:dyDescent="0.25">
      <c r="A47" s="230"/>
      <c r="B47" s="351"/>
      <c r="C47" s="231"/>
      <c r="D47" s="160">
        <v>2018</v>
      </c>
      <c r="E47" s="64"/>
      <c r="F47" s="151"/>
      <c r="G47" s="64"/>
      <c r="H47" s="151"/>
      <c r="I47" s="64"/>
      <c r="J47" s="151"/>
      <c r="K47" s="64"/>
      <c r="L47" s="151"/>
      <c r="M47" s="64"/>
      <c r="N47" s="151"/>
      <c r="O47" s="64"/>
      <c r="P47" s="151"/>
      <c r="Q47" s="64"/>
      <c r="R47" s="151"/>
      <c r="S47" s="64"/>
      <c r="T47" s="151"/>
      <c r="U47" s="64"/>
      <c r="V47" s="151"/>
      <c r="W47" s="64"/>
      <c r="X47" s="151"/>
      <c r="Y47" s="64"/>
      <c r="Z47" s="151"/>
      <c r="AA47" s="64"/>
      <c r="AB47" s="161"/>
      <c r="AC47" s="38">
        <f t="shared" si="0"/>
        <v>0</v>
      </c>
      <c r="AD47" s="154">
        <f t="shared" si="1"/>
        <v>0</v>
      </c>
    </row>
    <row r="48" spans="1:30" x14ac:dyDescent="0.25">
      <c r="A48" s="230"/>
      <c r="B48" s="351"/>
      <c r="C48" s="231"/>
      <c r="D48" s="160">
        <v>2019</v>
      </c>
      <c r="E48" s="64"/>
      <c r="F48" s="151"/>
      <c r="G48" s="64"/>
      <c r="H48" s="151"/>
      <c r="I48" s="64"/>
      <c r="J48" s="151"/>
      <c r="K48" s="64"/>
      <c r="L48" s="151"/>
      <c r="M48" s="64"/>
      <c r="N48" s="151"/>
      <c r="O48" s="64"/>
      <c r="P48" s="151"/>
      <c r="Q48" s="64"/>
      <c r="R48" s="151"/>
      <c r="S48" s="64"/>
      <c r="T48" s="151"/>
      <c r="U48" s="64"/>
      <c r="V48" s="151"/>
      <c r="W48" s="64"/>
      <c r="X48" s="151"/>
      <c r="Y48" s="64"/>
      <c r="Z48" s="151"/>
      <c r="AA48" s="64"/>
      <c r="AB48" s="161"/>
      <c r="AC48" s="38">
        <f t="shared" si="0"/>
        <v>0</v>
      </c>
      <c r="AD48" s="154">
        <f t="shared" si="1"/>
        <v>0</v>
      </c>
    </row>
    <row r="49" spans="1:30" x14ac:dyDescent="0.25">
      <c r="A49" s="230"/>
      <c r="B49" s="351"/>
      <c r="C49" s="231"/>
      <c r="D49" s="160">
        <v>2020</v>
      </c>
      <c r="E49" s="64"/>
      <c r="F49" s="151"/>
      <c r="G49" s="64"/>
      <c r="H49" s="151"/>
      <c r="I49" s="64"/>
      <c r="J49" s="151"/>
      <c r="K49" s="64"/>
      <c r="L49" s="151"/>
      <c r="M49" s="64"/>
      <c r="N49" s="151"/>
      <c r="O49" s="64"/>
      <c r="P49" s="151"/>
      <c r="Q49" s="64"/>
      <c r="R49" s="151"/>
      <c r="S49" s="64"/>
      <c r="T49" s="151"/>
      <c r="U49" s="64"/>
      <c r="V49" s="151"/>
      <c r="W49" s="64"/>
      <c r="X49" s="151"/>
      <c r="Y49" s="64"/>
      <c r="Z49" s="151"/>
      <c r="AA49" s="64"/>
      <c r="AB49" s="161"/>
      <c r="AC49" s="38">
        <f t="shared" si="0"/>
        <v>0</v>
      </c>
      <c r="AD49" s="154">
        <f t="shared" si="1"/>
        <v>0</v>
      </c>
    </row>
    <row r="50" spans="1:30" x14ac:dyDescent="0.25">
      <c r="A50" s="222">
        <v>12</v>
      </c>
      <c r="B50" s="352" t="s">
        <v>98</v>
      </c>
      <c r="C50" s="224"/>
      <c r="D50" s="23">
        <v>2017</v>
      </c>
      <c r="E50" s="65"/>
      <c r="F50" s="152"/>
      <c r="G50" s="65"/>
      <c r="H50" s="152"/>
      <c r="I50" s="65"/>
      <c r="J50" s="152"/>
      <c r="K50" s="65"/>
      <c r="L50" s="152"/>
      <c r="M50" s="65"/>
      <c r="N50" s="152"/>
      <c r="O50" s="65"/>
      <c r="P50" s="152"/>
      <c r="Q50" s="65"/>
      <c r="R50" s="152"/>
      <c r="S50" s="65"/>
      <c r="T50" s="152"/>
      <c r="U50" s="65"/>
      <c r="V50" s="152"/>
      <c r="W50" s="65"/>
      <c r="X50" s="152"/>
      <c r="Y50" s="65"/>
      <c r="Z50" s="152"/>
      <c r="AA50" s="65"/>
      <c r="AB50" s="162"/>
      <c r="AC50" s="39">
        <f t="shared" si="0"/>
        <v>0</v>
      </c>
      <c r="AD50" s="155">
        <f t="shared" si="1"/>
        <v>0</v>
      </c>
    </row>
    <row r="51" spans="1:30" x14ac:dyDescent="0.25">
      <c r="A51" s="222"/>
      <c r="B51" s="353"/>
      <c r="C51" s="224"/>
      <c r="D51" s="23">
        <v>2018</v>
      </c>
      <c r="E51" s="65"/>
      <c r="F51" s="152"/>
      <c r="G51" s="65"/>
      <c r="H51" s="152"/>
      <c r="I51" s="65"/>
      <c r="J51" s="152"/>
      <c r="K51" s="65"/>
      <c r="L51" s="152"/>
      <c r="M51" s="65"/>
      <c r="N51" s="152"/>
      <c r="O51" s="65"/>
      <c r="P51" s="152"/>
      <c r="Q51" s="65"/>
      <c r="R51" s="152"/>
      <c r="S51" s="65"/>
      <c r="T51" s="152"/>
      <c r="U51" s="65"/>
      <c r="V51" s="152"/>
      <c r="W51" s="65"/>
      <c r="X51" s="152"/>
      <c r="Y51" s="65"/>
      <c r="Z51" s="152"/>
      <c r="AA51" s="65"/>
      <c r="AB51" s="162"/>
      <c r="AC51" s="39">
        <f t="shared" si="0"/>
        <v>0</v>
      </c>
      <c r="AD51" s="155">
        <f t="shared" si="1"/>
        <v>0</v>
      </c>
    </row>
    <row r="52" spans="1:30" x14ac:dyDescent="0.25">
      <c r="A52" s="222"/>
      <c r="B52" s="353"/>
      <c r="C52" s="224"/>
      <c r="D52" s="23">
        <v>2019</v>
      </c>
      <c r="E52" s="65"/>
      <c r="F52" s="152"/>
      <c r="G52" s="65"/>
      <c r="H52" s="152"/>
      <c r="I52" s="65"/>
      <c r="J52" s="152"/>
      <c r="K52" s="65"/>
      <c r="L52" s="152"/>
      <c r="M52" s="65"/>
      <c r="N52" s="152"/>
      <c r="O52" s="65"/>
      <c r="P52" s="152"/>
      <c r="Q52" s="65"/>
      <c r="R52" s="152"/>
      <c r="S52" s="65"/>
      <c r="T52" s="152"/>
      <c r="U52" s="65"/>
      <c r="V52" s="152"/>
      <c r="W52" s="65"/>
      <c r="X52" s="152"/>
      <c r="Y52" s="65"/>
      <c r="Z52" s="152"/>
      <c r="AA52" s="65"/>
      <c r="AB52" s="162"/>
      <c r="AC52" s="39">
        <f t="shared" si="0"/>
        <v>0</v>
      </c>
      <c r="AD52" s="155">
        <f t="shared" si="1"/>
        <v>0</v>
      </c>
    </row>
    <row r="53" spans="1:30" ht="15.75" thickBot="1" x14ac:dyDescent="0.3">
      <c r="A53" s="223"/>
      <c r="B53" s="357"/>
      <c r="C53" s="225"/>
      <c r="D53" s="24">
        <v>2020</v>
      </c>
      <c r="E53" s="66"/>
      <c r="F53" s="153"/>
      <c r="G53" s="66"/>
      <c r="H53" s="153"/>
      <c r="I53" s="66"/>
      <c r="J53" s="153"/>
      <c r="K53" s="66"/>
      <c r="L53" s="153"/>
      <c r="M53" s="66"/>
      <c r="N53" s="153"/>
      <c r="O53" s="66"/>
      <c r="P53" s="153"/>
      <c r="Q53" s="66"/>
      <c r="R53" s="153"/>
      <c r="S53" s="66"/>
      <c r="T53" s="153"/>
      <c r="U53" s="66"/>
      <c r="V53" s="153"/>
      <c r="W53" s="66"/>
      <c r="X53" s="153"/>
      <c r="Y53" s="66"/>
      <c r="Z53" s="153"/>
      <c r="AA53" s="66"/>
      <c r="AB53" s="163"/>
      <c r="AC53" s="40">
        <f t="shared" si="0"/>
        <v>0</v>
      </c>
      <c r="AD53" s="156">
        <f t="shared" si="1"/>
        <v>0</v>
      </c>
    </row>
    <row r="56" spans="1:30" x14ac:dyDescent="0.25">
      <c r="D56" s="92"/>
      <c r="E56" s="94" t="s">
        <v>14</v>
      </c>
      <c r="F56" s="94" t="s">
        <v>17</v>
      </c>
      <c r="G56" s="94" t="s">
        <v>18</v>
      </c>
      <c r="H56" s="94" t="s">
        <v>19</v>
      </c>
      <c r="I56" s="94" t="s">
        <v>20</v>
      </c>
      <c r="J56" s="94" t="s">
        <v>21</v>
      </c>
      <c r="K56" s="94" t="s">
        <v>22</v>
      </c>
      <c r="L56" s="94" t="s">
        <v>23</v>
      </c>
      <c r="M56" s="94" t="s">
        <v>24</v>
      </c>
      <c r="N56" s="94" t="s">
        <v>25</v>
      </c>
      <c r="O56" s="94" t="s">
        <v>26</v>
      </c>
      <c r="P56" s="94" t="s">
        <v>27</v>
      </c>
      <c r="R56" s="3"/>
      <c r="T56" s="3"/>
      <c r="V56" s="3"/>
      <c r="X56" s="3"/>
      <c r="Z56" s="3"/>
    </row>
    <row r="57" spans="1:30" x14ac:dyDescent="0.25">
      <c r="D57" s="92">
        <v>2017</v>
      </c>
      <c r="E57" s="91">
        <f>E6+E10+E14+E18+E22+E26+E30+E34+E38+E42+E46+E50</f>
        <v>0</v>
      </c>
      <c r="F57" s="91">
        <f>G6+G10+G14+G18+G22+G26+G30+G34+G38+G42+G46+G50</f>
        <v>0</v>
      </c>
      <c r="G57" s="91">
        <f>I6+I10+I14+I18+I22+I26+I30+I34+I38+I42+I46+I50</f>
        <v>0</v>
      </c>
      <c r="H57" s="91">
        <f>K6+K10+K14+K18+K22+K26+K30+K34+K38+K42+K46+K50</f>
        <v>0</v>
      </c>
      <c r="I57" s="91">
        <f>M6+M10+M14+M18+M22+M26+M30+M34+M38+M42+M46+M50</f>
        <v>0</v>
      </c>
      <c r="J57" s="91">
        <f>O6+O10+O14+O18+O22+O26+O30+O34+O38+O42+O46+O50</f>
        <v>0</v>
      </c>
      <c r="K57" s="91">
        <f>Q6+Q10+Q14+Q18+Q22+Q26+Q30+Q34+Q38+Q42+Q46+Q50</f>
        <v>0</v>
      </c>
      <c r="L57" s="91">
        <f>S6+S10+S14+S18+S22+S26+S30+S34+S38+S42+S46+S50</f>
        <v>0</v>
      </c>
      <c r="M57" s="91">
        <f>U6+U10+U14+U18+U22+U26+U30+U34+U38+U42+U46+U50</f>
        <v>0</v>
      </c>
      <c r="N57" s="91">
        <f>W6+W10+W14+W18+W22+W26+W30+W34+W38+W42+W46+W50</f>
        <v>0</v>
      </c>
      <c r="O57" s="91">
        <f>Y6+Y10+Y14+Y18+Y22+Y26+Y30+Y34+Y38+Y42+Y46+Y50</f>
        <v>0</v>
      </c>
      <c r="P57" s="91">
        <f>AA6+AA10+AA14+AA18+AA22+AA26+AA30+AA34+AA38+AA42+AA46+AA50</f>
        <v>0</v>
      </c>
      <c r="R57" s="91"/>
      <c r="T57" s="91"/>
      <c r="V57" s="91"/>
      <c r="X57" s="91"/>
      <c r="Z57" s="91"/>
    </row>
    <row r="58" spans="1:30" x14ac:dyDescent="0.25">
      <c r="D58" s="92">
        <v>2018</v>
      </c>
      <c r="E58" s="91">
        <f>E7+E11+E15+E19+E23+E27+E31+E35+E39+E43+E47+E51</f>
        <v>0</v>
      </c>
      <c r="F58" s="91">
        <f>G7+G11+G15+G19+G23+G27+G31+G35+G39+G43+G47+G51</f>
        <v>0</v>
      </c>
      <c r="G58" s="91">
        <f>I7+I11+I15+I19+I23+I27+I31+I35+I39+I43+I47+I51</f>
        <v>0</v>
      </c>
      <c r="H58" s="91">
        <f>K7+K11+K15+K19+K23+K27+K31+K35+K39+K43+K47+K51</f>
        <v>0</v>
      </c>
      <c r="I58" s="91">
        <f>M7+M11+M15+M19+M23+M27+M31+M35+M39+M43+M47+M51</f>
        <v>0</v>
      </c>
      <c r="J58" s="91">
        <f>O7+O11+O15+O19+O23+O27+O31+O35+O39+O43+O47+O51</f>
        <v>0</v>
      </c>
      <c r="K58" s="91">
        <f>Q7+Q11+Q15+Q19+Q23+Q27+Q31+Q35+Q39+Q43+Q47+Q51</f>
        <v>0</v>
      </c>
      <c r="L58" s="91">
        <f>S7+S11+S15+S19+S23+S27+S31+S35+S39+S43+S47+S51</f>
        <v>0</v>
      </c>
      <c r="M58" s="91">
        <f>U7+U11+U15+U19+U23+U27+U31+U35+U39+U43+U47+U51</f>
        <v>0</v>
      </c>
      <c r="N58" s="91">
        <f>W7+W11+W15+W19+W23+W27+W31+W35+W39+W43+W47+W51</f>
        <v>0</v>
      </c>
      <c r="O58" s="91">
        <f>Y7+Y11+Y15+Y19+Y23+Y27+Y31+Y35+Y39+Y43+Y47+Y51</f>
        <v>0</v>
      </c>
      <c r="P58" s="91">
        <f>AA7+AA11+AA15+AA19+AA23+AA27+AA31+AA35+AA39+AA43+AA47+AA51</f>
        <v>0</v>
      </c>
      <c r="R58" s="91"/>
      <c r="T58" s="91"/>
      <c r="V58" s="91"/>
      <c r="X58" s="91"/>
      <c r="Z58" s="91"/>
    </row>
    <row r="59" spans="1:30" x14ac:dyDescent="0.25">
      <c r="D59" s="92">
        <v>2019</v>
      </c>
      <c r="E59" s="91">
        <f>E8+E12+E16+E20+E24+E28+E32+E36+E40+E44+E48+E52</f>
        <v>0</v>
      </c>
      <c r="F59" s="91">
        <f>G8+G12+G16+G20+G24+G28+G32+G36+G40+G44+G48+G52</f>
        <v>0</v>
      </c>
      <c r="G59" s="91">
        <f>I8+I12+I16+I20+I24+I28+I32+I36+I40+I44+I48+I52</f>
        <v>0</v>
      </c>
      <c r="H59" s="91">
        <f>K8+K12+K16+K20+K24+K28+K32+K36+K40+K44+K48+K52</f>
        <v>0</v>
      </c>
      <c r="I59" s="91">
        <f>M8+M12+M16+M20+M24+M28+M32+M36+M40+M44+M48+M52</f>
        <v>0</v>
      </c>
      <c r="J59" s="91">
        <f>O8+O12+O16+O20+O24+O28+O32+O36+O40+O44+O48+O52</f>
        <v>0</v>
      </c>
      <c r="K59" s="91">
        <f>Q8+Q12+Q16+Q20+Q24+Q28+Q32+Q36+Q40+Q44+Q48+Q52</f>
        <v>0</v>
      </c>
      <c r="L59" s="91">
        <f>S8+S12+S16+S20+S24+S28+S32+S36+S40+S44+S48+S52</f>
        <v>0</v>
      </c>
      <c r="M59" s="91">
        <f>U8+U12+U16+U20+U24+U28+U32+U36+U40+U44+U48+U52</f>
        <v>0</v>
      </c>
      <c r="N59" s="91">
        <f>W8+W12+W16+W20+W24+W28+W32+W36+W40+W44+W48+W52</f>
        <v>0</v>
      </c>
      <c r="O59" s="91">
        <f>Y8+Y12+Y16+Y20+Y24+Y28+Y32+Y36+Y40+Y44+Y48+Y52</f>
        <v>0</v>
      </c>
      <c r="P59" s="91">
        <f>AA8+AA12+AA16+AA20+AA24+AA28+AA32+AA36+AA40+AA44+AA48+AA52</f>
        <v>0</v>
      </c>
      <c r="R59" s="91"/>
      <c r="T59" s="91"/>
      <c r="V59" s="91"/>
      <c r="X59" s="91"/>
      <c r="Z59" s="91"/>
    </row>
    <row r="60" spans="1:30" x14ac:dyDescent="0.25">
      <c r="D60" s="92">
        <v>2020</v>
      </c>
      <c r="E60" s="91">
        <f>E9+E13+E17+E21+E25+E29+E33+E37+E41+E45+E49+E53</f>
        <v>0</v>
      </c>
      <c r="F60" s="91">
        <f>G9+G13+G17+G21+G25+G29+G33+G37+G41+G45+G49+G53</f>
        <v>0</v>
      </c>
      <c r="G60" s="91">
        <f>I9+I13+I17+I21+I25+I29+I33+I37+I41+I45+I49+I53</f>
        <v>0</v>
      </c>
      <c r="H60" s="91">
        <f>K9+K13+K17+K21+K25+K29+K33+K37+K41+K45+K49+K53</f>
        <v>0</v>
      </c>
      <c r="I60" s="91">
        <f>M9+M13+M17+M21+M25+M29+M33+M37+M41+M45+M49+M53</f>
        <v>0</v>
      </c>
      <c r="J60" s="91">
        <f>O9+O13+O17+O21+O25+O29+O33+O37+O41+O45+O49+O53</f>
        <v>0</v>
      </c>
      <c r="K60" s="91">
        <f>Q9+Q13+Q17+Q21+Q25+Q29+Q33+Q37+Q41+Q45+Q49+Q53</f>
        <v>0</v>
      </c>
      <c r="L60" s="91">
        <f>S9+S13+S17+S21+S25+S29+S33+S37+S41+S45+S49+S53</f>
        <v>0</v>
      </c>
      <c r="M60" s="91">
        <f>U9+U13+U17+U21+U25+U29+U33+U37+U41+U45+U49+U53</f>
        <v>0</v>
      </c>
      <c r="N60" s="91">
        <f>W9+W13+W17+W21+W25+W29+W33+W37+W41+W45+W49+W53</f>
        <v>0</v>
      </c>
      <c r="O60" s="91">
        <f>Y9+Y13+Y17+Y21+Y25+Y29+Y33+Y37+Y41+Y45+Y49+Y53</f>
        <v>0</v>
      </c>
      <c r="P60" s="91">
        <f>AA9+AA13+AA17+AA21+AA25+AA29+AA33+AA37+AA41+AA45+AA49+AA53</f>
        <v>0</v>
      </c>
      <c r="R60" s="91"/>
      <c r="T60" s="91"/>
      <c r="V60" s="91"/>
      <c r="X60" s="91"/>
      <c r="Z60" s="91"/>
    </row>
  </sheetData>
  <sheetProtection algorithmName="SHA-512" hashValue="cM0onWyOKwfHVbtHr97Dhg/IbjAEF0PymkRl1EFaXlBH48agMwtNu/qZPzv3J3AFomyTgS8n6nSV+7A09F1sVg==" saltValue="S271wq5WXjAbWbpbHARZLA==" spinCount="100000" sheet="1" objects="1" scenarios="1"/>
  <mergeCells count="62">
    <mergeCell ref="AF6:AJ7"/>
    <mergeCell ref="AM6:AQ7"/>
    <mergeCell ref="AF4:AK4"/>
    <mergeCell ref="A50:A53"/>
    <mergeCell ref="B50:B53"/>
    <mergeCell ref="C50:C53"/>
    <mergeCell ref="A42:A45"/>
    <mergeCell ref="B42:B45"/>
    <mergeCell ref="C42:C45"/>
    <mergeCell ref="A46:A49"/>
    <mergeCell ref="B46:B49"/>
    <mergeCell ref="C46:C49"/>
    <mergeCell ref="A34:A37"/>
    <mergeCell ref="B34:B37"/>
    <mergeCell ref="C34:C37"/>
    <mergeCell ref="A38:A41"/>
    <mergeCell ref="B38:B41"/>
    <mergeCell ref="C38:C41"/>
    <mergeCell ref="A26:A29"/>
    <mergeCell ref="B26:B29"/>
    <mergeCell ref="C26:C29"/>
    <mergeCell ref="A30:A33"/>
    <mergeCell ref="B30:B33"/>
    <mergeCell ref="C30:C33"/>
    <mergeCell ref="A18:A21"/>
    <mergeCell ref="B18:B21"/>
    <mergeCell ref="C18:C21"/>
    <mergeCell ref="A22:A25"/>
    <mergeCell ref="B22:B25"/>
    <mergeCell ref="C22:C25"/>
    <mergeCell ref="A10:A13"/>
    <mergeCell ref="B10:B13"/>
    <mergeCell ref="C10:C13"/>
    <mergeCell ref="A14:A17"/>
    <mergeCell ref="B14:B17"/>
    <mergeCell ref="C14:C17"/>
    <mergeCell ref="A6:A9"/>
    <mergeCell ref="B6:B9"/>
    <mergeCell ref="C6:C9"/>
    <mergeCell ref="Q4:R4"/>
    <mergeCell ref="S4:T4"/>
    <mergeCell ref="E4:F4"/>
    <mergeCell ref="G4:H4"/>
    <mergeCell ref="I4:J4"/>
    <mergeCell ref="K4:L4"/>
    <mergeCell ref="M4:N4"/>
    <mergeCell ref="O4:P4"/>
    <mergeCell ref="AB1:AD1"/>
    <mergeCell ref="A2:AD2"/>
    <mergeCell ref="A3:D3"/>
    <mergeCell ref="E3:AD3"/>
    <mergeCell ref="A4:A5"/>
    <mergeCell ref="B4:B5"/>
    <mergeCell ref="C4:C5"/>
    <mergeCell ref="D4:D5"/>
    <mergeCell ref="A1:B1"/>
    <mergeCell ref="C1:AA1"/>
    <mergeCell ref="AC4:AD4"/>
    <mergeCell ref="U4:V4"/>
    <mergeCell ref="W4:X4"/>
    <mergeCell ref="Y4:Z4"/>
    <mergeCell ref="AA4:AB4"/>
  </mergeCells>
  <dataValidations count="1">
    <dataValidation type="decimal" allowBlank="1" showInputMessage="1" showErrorMessage="1" errorTitle="UYARI!" error="Lütfen sadece &quot;sayı değeri&quot; giriniz." sqref="E6:AB53">
      <formula1>0</formula1>
      <formula2>100000000000000000000</formula2>
    </dataValidation>
  </dataValidations>
  <pageMargins left="0.7" right="0.7" top="0.75" bottom="0.75" header="0.3" footer="0.3"/>
  <pageSetup paperSize="9" scale="42" orientation="landscape" r:id="rId1"/>
  <colBreaks count="1" manualBreakCount="1">
    <brk id="3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theme="5" tint="0.39997558519241921"/>
    <pageSetUpPr fitToPage="1"/>
  </sheetPr>
  <dimension ref="A1:P57"/>
  <sheetViews>
    <sheetView view="pageBreakPreview" zoomScale="90" zoomScaleNormal="80" zoomScaleSheetLayoutView="90" workbookViewId="0">
      <selection activeCell="U49" sqref="U49"/>
    </sheetView>
  </sheetViews>
  <sheetFormatPr defaultRowHeight="15" x14ac:dyDescent="0.25"/>
  <cols>
    <col min="1" max="1" width="17.7109375" customWidth="1"/>
    <col min="2" max="2" width="39.5703125" customWidth="1"/>
    <col min="3" max="3" width="13.28515625" customWidth="1"/>
    <col min="4" max="8" width="15.7109375" customWidth="1"/>
    <col min="9" max="9" width="15.5703125" bestFit="1" customWidth="1"/>
    <col min="10" max="10" width="3.28515625" customWidth="1"/>
    <col min="11" max="12" width="15.7109375" customWidth="1"/>
    <col min="13" max="13" width="13" customWidth="1"/>
    <col min="14" max="14" width="13.42578125" customWidth="1"/>
  </cols>
  <sheetData>
    <row r="1" spans="1:16" ht="93" customHeight="1" thickBot="1" x14ac:dyDescent="0.3">
      <c r="A1" s="366"/>
      <c r="B1" s="379" t="s">
        <v>68</v>
      </c>
      <c r="C1" s="380"/>
      <c r="D1" s="380"/>
      <c r="E1" s="380"/>
      <c r="F1" s="380"/>
      <c r="G1" s="380"/>
      <c r="H1" s="380"/>
      <c r="I1" s="380"/>
      <c r="J1" s="380"/>
      <c r="K1" s="380"/>
      <c r="L1" s="380"/>
      <c r="M1" s="380"/>
      <c r="N1" s="381"/>
      <c r="O1" s="212"/>
      <c r="P1" s="362"/>
    </row>
    <row r="2" spans="1:16" ht="21" customHeight="1" thickBot="1" x14ac:dyDescent="0.3">
      <c r="A2" s="367"/>
      <c r="B2" s="390" t="s">
        <v>69</v>
      </c>
      <c r="C2" s="391"/>
      <c r="D2" s="391"/>
      <c r="E2" s="391"/>
      <c r="F2" s="391"/>
      <c r="G2" s="391"/>
      <c r="H2" s="391"/>
      <c r="I2" s="391"/>
      <c r="J2" s="391"/>
      <c r="K2" s="391"/>
      <c r="L2" s="391"/>
      <c r="M2" s="391"/>
      <c r="N2" s="392"/>
      <c r="O2" s="167"/>
      <c r="P2" s="363"/>
    </row>
    <row r="3" spans="1:16" ht="21" customHeight="1" thickBot="1" x14ac:dyDescent="0.3">
      <c r="A3" s="367"/>
      <c r="B3" s="405" t="s">
        <v>195</v>
      </c>
      <c r="C3" s="406"/>
      <c r="D3" s="406"/>
      <c r="E3" s="406"/>
      <c r="F3" s="406"/>
      <c r="G3" s="406"/>
      <c r="H3" s="406"/>
      <c r="I3" s="406"/>
      <c r="J3" s="406"/>
      <c r="K3" s="406"/>
      <c r="L3" s="406"/>
      <c r="M3" s="406"/>
      <c r="N3" s="407"/>
      <c r="O3" s="167"/>
      <c r="P3" s="363"/>
    </row>
    <row r="4" spans="1:16" ht="73.5" customHeight="1" thickBot="1" x14ac:dyDescent="0.3">
      <c r="A4" s="367"/>
      <c r="B4" s="49" t="s">
        <v>1</v>
      </c>
      <c r="C4" s="132" t="s">
        <v>0</v>
      </c>
      <c r="D4" s="105" t="s">
        <v>95</v>
      </c>
      <c r="E4" s="50" t="s">
        <v>102</v>
      </c>
      <c r="F4" s="101" t="s">
        <v>121</v>
      </c>
      <c r="G4" s="101" t="s">
        <v>122</v>
      </c>
      <c r="H4" s="101" t="s">
        <v>103</v>
      </c>
      <c r="I4" s="101" t="s">
        <v>101</v>
      </c>
      <c r="J4" s="384" t="s">
        <v>138</v>
      </c>
      <c r="K4" s="422"/>
      <c r="L4" s="101" t="s">
        <v>108</v>
      </c>
      <c r="M4" s="384" t="s">
        <v>114</v>
      </c>
      <c r="N4" s="385"/>
      <c r="O4" s="167"/>
      <c r="P4" s="363"/>
    </row>
    <row r="5" spans="1:16" ht="20.100000000000001" customHeight="1" x14ac:dyDescent="0.25">
      <c r="A5" s="367"/>
      <c r="B5" s="393">
        <f>'FR_1 KURUM BİLGİLERİ'!C6</f>
        <v>0</v>
      </c>
      <c r="C5" s="140">
        <v>2019</v>
      </c>
      <c r="D5" s="1">
        <f>'FR_1 KURUM BİLGİLERİ'!E24</f>
        <v>0</v>
      </c>
      <c r="E5" s="48">
        <f>'FR_1 KURUM BİLGİLERİ'!E27</f>
        <v>0</v>
      </c>
      <c r="F5" s="47">
        <f>'FR_2 ELEKTRİK VERİLERİ'!AC8+'FR_2 ELEKTRİK VERİLERİ'!AC12+'FR_2 ELEKTRİK VERİLERİ'!AC16+'FR_2 ELEKTRİK VERİLERİ'!AC20+'FR_2 ELEKTRİK VERİLERİ'!AC24+'FR_2 ELEKTRİK VERİLERİ'!AC28+'FR_2 ELEKTRİK VERİLERİ'!AC32+'FR_2 ELEKTRİK VERİLERİ'!AC36+'FR_2 ELEKTRİK VERİLERİ'!AC40+'FR_2 ELEKTRİK VERİLERİ'!AC44+'FR_2 ELEKTRİK VERİLERİ'!AC48+'FR_2 ELEKTRİK VERİLERİ'!AC52</f>
        <v>0</v>
      </c>
      <c r="G5" s="103">
        <f>'FR_2 ELEKTRİK VERİLERİ'!AE8+'FR_2 ELEKTRİK VERİLERİ'!AE12+'FR_2 ELEKTRİK VERİLERİ'!AE16+'FR_2 ELEKTRİK VERİLERİ'!AE20+'FR_2 ELEKTRİK VERİLERİ'!AE24+'FR_2 ELEKTRİK VERİLERİ'!AE28+'FR_2 ELEKTRİK VERİLERİ'!AE32+'FR_2 ELEKTRİK VERİLERİ'!AE36+'FR_2 ELEKTRİK VERİLERİ'!AE40+'FR_2 ELEKTRİK VERİLERİ'!AE44+'FR_2 ELEKTRİK VERİLERİ'!AE48+'FR_2 ELEKTRİK VERİLERİ'!AE52</f>
        <v>0</v>
      </c>
      <c r="H5" s="47">
        <f>'FR_3 DOĞALGAZ VERİLERİ'!AE8+'FR_3 DOĞALGAZ VERİLERİ'!AE12+'FR_3 DOĞALGAZ VERİLERİ'!AE16+'FR_3 DOĞALGAZ VERİLERİ'!AE20+'FR_3 DOĞALGAZ VERİLERİ'!AE24+'FR_3 DOĞALGAZ VERİLERİ'!AE28+'FR_3 DOĞALGAZ VERİLERİ'!AE32+'FR_3 DOĞALGAZ VERİLERİ'!AE36+'FR_3 DOĞALGAZ VERİLERİ'!AE40+'FR_3 DOĞALGAZ VERİLERİ'!AE44+'FR_3 DOĞALGAZ VERİLERİ'!AE48+'FR_3 DOĞALGAZ VERİLERİ'!AE52</f>
        <v>0</v>
      </c>
      <c r="I5" s="48">
        <f>'FR_5 SIVI YAKIT VERİLERİ '!F8+'FR_5 SIVI YAKIT VERİLERİ '!F12+'FR_5 SIVI YAKIT VERİLERİ '!F16+'FR_5 SIVI YAKIT VERİLERİ '!F20+'FR_5 SIVI YAKIT VERİLERİ '!F24+'FR_5 SIVI YAKIT VERİLERİ '!F28+'FR_5 SIVI YAKIT VERİLERİ '!F32+'FR_5 SIVI YAKIT VERİLERİ '!F36+'FR_5 SIVI YAKIT VERİLERİ '!F40+'FR_5 SIVI YAKIT VERİLERİ '!F44+'FR_5 SIVI YAKIT VERİLERİ '!F48+'FR_5 SIVI YAKIT VERİLERİ '!F52</f>
        <v>0</v>
      </c>
      <c r="J5" s="423">
        <f>'FR_4 KATI YAKIT VERİLERİ'!F8+'FR_4 KATI YAKIT VERİLERİ'!F12+'FR_4 KATI YAKIT VERİLERİ'!F16+'FR_4 KATI YAKIT VERİLERİ'!F20+'FR_4 KATI YAKIT VERİLERİ'!F24+'FR_4 KATI YAKIT VERİLERİ'!F28+'FR_4 KATI YAKIT VERİLERİ'!F32+'FR_4 KATI YAKIT VERİLERİ'!F36+'FR_4 KATI YAKIT VERİLERİ'!F40+'FR_4 KATI YAKIT VERİLERİ'!F44+'FR_4 KATI YAKIT VERİLERİ'!F48+'FR_4 KATI YAKIT VERİLERİ'!F52</f>
        <v>0</v>
      </c>
      <c r="K5" s="424"/>
      <c r="L5" s="61">
        <f>'FR_3 DOĞALGAZ VERİLERİ'!AG8+'FR_3 DOĞALGAZ VERİLERİ'!AG12+'FR_3 DOĞALGAZ VERİLERİ'!AG16+'FR_3 DOĞALGAZ VERİLERİ'!AG20+'FR_3 DOĞALGAZ VERİLERİ'!AG24+'FR_3 DOĞALGAZ VERİLERİ'!AG28+'FR_3 DOĞALGAZ VERİLERİ'!AG32+'FR_3 DOĞALGAZ VERİLERİ'!AG36+'FR_3 DOĞALGAZ VERİLERİ'!AG40+'FR_3 DOĞALGAZ VERİLERİ'!AG44+'FR_3 DOĞALGAZ VERİLERİ'!AG48+'FR_3 DOĞALGAZ VERİLERİ'!AG52+'FR_4 KATI YAKIT VERİLERİ'!H8+'FR_4 KATI YAKIT VERİLERİ'!H12+'FR_4 KATI YAKIT VERİLERİ'!H16+'FR_4 KATI YAKIT VERİLERİ'!H20+'FR_4 KATI YAKIT VERİLERİ'!H24+'FR_4 KATI YAKIT VERİLERİ'!H28+'FR_4 KATI YAKIT VERİLERİ'!H32+'FR_4 KATI YAKIT VERİLERİ'!H36+'FR_4 KATI YAKIT VERİLERİ'!H40+'FR_4 KATI YAKIT VERİLERİ'!H44+'FR_4 KATI YAKIT VERİLERİ'!H48+'FR_4 KATI YAKIT VERİLERİ'!H52+'FR_5 SIVI YAKIT VERİLERİ '!H8+'FR_5 SIVI YAKIT VERİLERİ '!H12+'FR_5 SIVI YAKIT VERİLERİ '!H16+'FR_5 SIVI YAKIT VERİLERİ '!H20+'FR_5 SIVI YAKIT VERİLERİ '!H24+'FR_5 SIVI YAKIT VERİLERİ '!H28+'FR_5 SIVI YAKIT VERİLERİ '!H32+'FR_5 SIVI YAKIT VERİLERİ '!H36+'FR_5 SIVI YAKIT VERİLERİ '!H40+'FR_5 SIVI YAKIT VERİLERİ '!H44+'FR_5 SIVI YAKIT VERİLERİ '!H48+'FR_5 SIVI YAKIT VERİLERİ '!H52</f>
        <v>0</v>
      </c>
      <c r="M5" s="386">
        <f>SUM(G5,L5)</f>
        <v>0</v>
      </c>
      <c r="N5" s="387"/>
      <c r="O5" s="167"/>
      <c r="P5" s="363"/>
    </row>
    <row r="6" spans="1:16" ht="20.100000000000001" customHeight="1" x14ac:dyDescent="0.25">
      <c r="A6" s="367"/>
      <c r="B6" s="394"/>
      <c r="C6" s="138">
        <v>2018</v>
      </c>
      <c r="D6" s="2">
        <f>'FR_1 KURUM BİLGİLERİ'!D24</f>
        <v>0</v>
      </c>
      <c r="E6" s="36">
        <f>'FR_1 KURUM BİLGİLERİ'!D27</f>
        <v>0</v>
      </c>
      <c r="F6" s="36">
        <f>'FR_2 ELEKTRİK VERİLERİ'!AC7+'FR_2 ELEKTRİK VERİLERİ'!AC11+'FR_2 ELEKTRİK VERİLERİ'!AC15+'FR_2 ELEKTRİK VERİLERİ'!AC19+'FR_2 ELEKTRİK VERİLERİ'!AC23+'FR_2 ELEKTRİK VERİLERİ'!AC27+'FR_2 ELEKTRİK VERİLERİ'!AC31+'FR_2 ELEKTRİK VERİLERİ'!AC35+'FR_2 ELEKTRİK VERİLERİ'!AC39+'FR_2 ELEKTRİK VERİLERİ'!AC43+'FR_2 ELEKTRİK VERİLERİ'!AC47+'FR_2 ELEKTRİK VERİLERİ'!AC51</f>
        <v>0</v>
      </c>
      <c r="G6" s="104">
        <f>'FR_2 ELEKTRİK VERİLERİ'!AE7+'FR_2 ELEKTRİK VERİLERİ'!AE11+'FR_2 ELEKTRİK VERİLERİ'!AE15+'FR_2 ELEKTRİK VERİLERİ'!AE19+'FR_2 ELEKTRİK VERİLERİ'!AE23+'FR_2 ELEKTRİK VERİLERİ'!AE27+'FR_2 ELEKTRİK VERİLERİ'!AE31+'FR_2 ELEKTRİK VERİLERİ'!AE35+'FR_2 ELEKTRİK VERİLERİ'!AE39+'FR_2 ELEKTRİK VERİLERİ'!AE43+'FR_2 ELEKTRİK VERİLERİ'!AE47+'FR_2 ELEKTRİK VERİLERİ'!AE51</f>
        <v>0</v>
      </c>
      <c r="H6" s="36">
        <f>'FR_3 DOĞALGAZ VERİLERİ'!AE7+'FR_3 DOĞALGAZ VERİLERİ'!AE11+'FR_3 DOĞALGAZ VERİLERİ'!AE15+'FR_3 DOĞALGAZ VERİLERİ'!AE19+'FR_3 DOĞALGAZ VERİLERİ'!AE23+'FR_3 DOĞALGAZ VERİLERİ'!AE27+'FR_3 DOĞALGAZ VERİLERİ'!AE31+'FR_3 DOĞALGAZ VERİLERİ'!AE35+'FR_3 DOĞALGAZ VERİLERİ'!AE39+'FR_3 DOĞALGAZ VERİLERİ'!AE43+'FR_3 DOĞALGAZ VERİLERİ'!AE47+'FR_3 DOĞALGAZ VERİLERİ'!AE51</f>
        <v>0</v>
      </c>
      <c r="I6" s="36">
        <f>'FR_5 SIVI YAKIT VERİLERİ '!F7+'FR_5 SIVI YAKIT VERİLERİ '!F11+'FR_5 SIVI YAKIT VERİLERİ '!F15+'FR_5 SIVI YAKIT VERİLERİ '!F19+'FR_5 SIVI YAKIT VERİLERİ '!F23+'FR_5 SIVI YAKIT VERİLERİ '!F27+'FR_5 SIVI YAKIT VERİLERİ '!F31+'FR_5 SIVI YAKIT VERİLERİ '!F35+'FR_5 SIVI YAKIT VERİLERİ '!F39+'FR_5 SIVI YAKIT VERİLERİ '!F43+'FR_5 SIVI YAKIT VERİLERİ '!F47+'FR_5 SIVI YAKIT VERİLERİ '!F51</f>
        <v>0</v>
      </c>
      <c r="J6" s="382">
        <f>'FR_4 KATI YAKIT VERİLERİ'!F7+'FR_4 KATI YAKIT VERİLERİ'!F11+'FR_4 KATI YAKIT VERİLERİ'!F15+'FR_4 KATI YAKIT VERİLERİ'!F19+'FR_4 KATI YAKIT VERİLERİ'!F23+'FR_4 KATI YAKIT VERİLERİ'!F27+'FR_4 KATI YAKIT VERİLERİ'!F31+'FR_4 KATI YAKIT VERİLERİ'!F35+'FR_4 KATI YAKIT VERİLERİ'!F39+'FR_4 KATI YAKIT VERİLERİ'!F43+'FR_4 KATI YAKIT VERİLERİ'!F47+'FR_4 KATI YAKIT VERİLERİ'!F51</f>
        <v>0</v>
      </c>
      <c r="K6" s="383"/>
      <c r="L6" s="62">
        <f>'FR_3 DOĞALGAZ VERİLERİ'!AG7+'FR_3 DOĞALGAZ VERİLERİ'!AG11+'FR_3 DOĞALGAZ VERİLERİ'!AG15+'FR_3 DOĞALGAZ VERİLERİ'!AG19+'FR_3 DOĞALGAZ VERİLERİ'!AG23+'FR_3 DOĞALGAZ VERİLERİ'!AG27+'FR_3 DOĞALGAZ VERİLERİ'!AG31+'FR_3 DOĞALGAZ VERİLERİ'!AG35+'FR_3 DOĞALGAZ VERİLERİ'!AG39+'FR_3 DOĞALGAZ VERİLERİ'!AG43+'FR_3 DOĞALGAZ VERİLERİ'!AG47+'FR_3 DOĞALGAZ VERİLERİ'!AG51+'FR_4 KATI YAKIT VERİLERİ'!H7+'FR_4 KATI YAKIT VERİLERİ'!H11+'FR_4 KATI YAKIT VERİLERİ'!H15+'FR_4 KATI YAKIT VERİLERİ'!H19+'FR_4 KATI YAKIT VERİLERİ'!H23+'FR_4 KATI YAKIT VERİLERİ'!H27+'FR_4 KATI YAKIT VERİLERİ'!H31+'FR_4 KATI YAKIT VERİLERİ'!H35+'FR_4 KATI YAKIT VERİLERİ'!H39+'FR_4 KATI YAKIT VERİLERİ'!H43+'FR_4 KATI YAKIT VERİLERİ'!H47+'FR_4 KATI YAKIT VERİLERİ'!H51+'FR_5 SIVI YAKIT VERİLERİ '!H7+'FR_5 SIVI YAKIT VERİLERİ '!H11+'FR_5 SIVI YAKIT VERİLERİ '!H15+'FR_5 SIVI YAKIT VERİLERİ '!H19+'FR_5 SIVI YAKIT VERİLERİ '!H23+'FR_5 SIVI YAKIT VERİLERİ '!H27+'FR_5 SIVI YAKIT VERİLERİ '!H31+'FR_5 SIVI YAKIT VERİLERİ '!H35+'FR_5 SIVI YAKIT VERİLERİ '!H39+'FR_5 SIVI YAKIT VERİLERİ '!H43+'FR_5 SIVI YAKIT VERİLERİ '!H47+'FR_5 SIVI YAKIT VERİLERİ '!H51</f>
        <v>0</v>
      </c>
      <c r="M6" s="388">
        <f>SUM(G6,L6)</f>
        <v>0</v>
      </c>
      <c r="N6" s="389"/>
      <c r="O6" s="167"/>
      <c r="P6" s="363"/>
    </row>
    <row r="7" spans="1:16" ht="20.100000000000001" customHeight="1" x14ac:dyDescent="0.25">
      <c r="A7" s="367"/>
      <c r="B7" s="394">
        <f>'FR_1 KURUM BİLGİLERİ'!C7</f>
        <v>0</v>
      </c>
      <c r="C7" s="138">
        <v>2017</v>
      </c>
      <c r="D7" s="2">
        <f>'FR_1 KURUM BİLGİLERİ'!C24</f>
        <v>0</v>
      </c>
      <c r="E7" s="47">
        <f>'FR_1 KURUM BİLGİLERİ'!C27</f>
        <v>0</v>
      </c>
      <c r="F7" s="36">
        <f>'FR_2 ELEKTRİK VERİLERİ'!AC6+'FR_2 ELEKTRİK VERİLERİ'!AC10+'FR_2 ELEKTRİK VERİLERİ'!AC14+'FR_2 ELEKTRİK VERİLERİ'!AC18+'FR_2 ELEKTRİK VERİLERİ'!AC22+'FR_2 ELEKTRİK VERİLERİ'!AC26+'FR_2 ELEKTRİK VERİLERİ'!AC30+'FR_2 ELEKTRİK VERİLERİ'!AC34+'FR_2 ELEKTRİK VERİLERİ'!AC38+'FR_2 ELEKTRİK VERİLERİ'!AC42+'FR_2 ELEKTRİK VERİLERİ'!AC46+'FR_2 ELEKTRİK VERİLERİ'!AC50</f>
        <v>0</v>
      </c>
      <c r="G7" s="104">
        <f>'FR_2 ELEKTRİK VERİLERİ'!AE6+'FR_2 ELEKTRİK VERİLERİ'!AE10+'FR_2 ELEKTRİK VERİLERİ'!AE14+'FR_2 ELEKTRİK VERİLERİ'!AE18+'FR_2 ELEKTRİK VERİLERİ'!AE22+'FR_2 ELEKTRİK VERİLERİ'!AE26+'FR_2 ELEKTRİK VERİLERİ'!AE30+'FR_2 ELEKTRİK VERİLERİ'!AE34+'FR_2 ELEKTRİK VERİLERİ'!AE38+'FR_2 ELEKTRİK VERİLERİ'!AE42+'FR_2 ELEKTRİK VERİLERİ'!AE46+'FR_2 ELEKTRİK VERİLERİ'!AE50</f>
        <v>0</v>
      </c>
      <c r="H7" s="36">
        <f>'FR_3 DOĞALGAZ VERİLERİ'!AE6+'FR_3 DOĞALGAZ VERİLERİ'!AE10+'FR_3 DOĞALGAZ VERİLERİ'!AE14+'FR_3 DOĞALGAZ VERİLERİ'!AE18+'FR_3 DOĞALGAZ VERİLERİ'!AE22+'FR_3 DOĞALGAZ VERİLERİ'!AE26+'FR_3 DOĞALGAZ VERİLERİ'!AE30+'FR_3 DOĞALGAZ VERİLERİ'!AE34+'FR_3 DOĞALGAZ VERİLERİ'!AE38+'FR_3 DOĞALGAZ VERİLERİ'!AE42+'FR_3 DOĞALGAZ VERİLERİ'!AE46+'FR_3 DOĞALGAZ VERİLERİ'!AE50</f>
        <v>0</v>
      </c>
      <c r="I7" s="36">
        <f>'FR_5 SIVI YAKIT VERİLERİ '!F6+'FR_5 SIVI YAKIT VERİLERİ '!F10+'FR_5 SIVI YAKIT VERİLERİ '!F14+'FR_5 SIVI YAKIT VERİLERİ '!F18+'FR_5 SIVI YAKIT VERİLERİ '!F22+'FR_5 SIVI YAKIT VERİLERİ '!F26+'FR_5 SIVI YAKIT VERİLERİ '!F30+'FR_5 SIVI YAKIT VERİLERİ '!F34+'FR_5 SIVI YAKIT VERİLERİ '!F38+'FR_5 SIVI YAKIT VERİLERİ '!F42+'FR_5 SIVI YAKIT VERİLERİ '!F46+'FR_5 SIVI YAKIT VERİLERİ '!F50</f>
        <v>0</v>
      </c>
      <c r="J7" s="382">
        <f>'FR_4 KATI YAKIT VERİLERİ'!F6+'FR_4 KATI YAKIT VERİLERİ'!F10+'FR_4 KATI YAKIT VERİLERİ'!F14+'FR_4 KATI YAKIT VERİLERİ'!F18+'FR_4 KATI YAKIT VERİLERİ'!F22+'FR_4 KATI YAKIT VERİLERİ'!F26+'FR_4 KATI YAKIT VERİLERİ'!F30+'FR_4 KATI YAKIT VERİLERİ'!F34+'FR_4 KATI YAKIT VERİLERİ'!F38+'FR_4 KATI YAKIT VERİLERİ'!F42+'FR_4 KATI YAKIT VERİLERİ'!F46+'FR_4 KATI YAKIT VERİLERİ'!F50</f>
        <v>0</v>
      </c>
      <c r="K7" s="383"/>
      <c r="L7" s="62">
        <f>'FR_3 DOĞALGAZ VERİLERİ'!AG6+'FR_3 DOĞALGAZ VERİLERİ'!AG10+'FR_3 DOĞALGAZ VERİLERİ'!AG14+'FR_3 DOĞALGAZ VERİLERİ'!AG18+'FR_3 DOĞALGAZ VERİLERİ'!AG22+'FR_3 DOĞALGAZ VERİLERİ'!AG26+'FR_3 DOĞALGAZ VERİLERİ'!AG30+'FR_3 DOĞALGAZ VERİLERİ'!AG34+'FR_3 DOĞALGAZ VERİLERİ'!AG38+'FR_3 DOĞALGAZ VERİLERİ'!AG42+'FR_3 DOĞALGAZ VERİLERİ'!AG46+'FR_3 DOĞALGAZ VERİLERİ'!AG50+'FR_4 KATI YAKIT VERİLERİ'!H6+'FR_4 KATI YAKIT VERİLERİ'!H10+'FR_4 KATI YAKIT VERİLERİ'!H14+'FR_4 KATI YAKIT VERİLERİ'!H18+'FR_4 KATI YAKIT VERİLERİ'!H22+'FR_4 KATI YAKIT VERİLERİ'!H26+'FR_4 KATI YAKIT VERİLERİ'!H30+'FR_4 KATI YAKIT VERİLERİ'!H34+'FR_4 KATI YAKIT VERİLERİ'!H38+'FR_4 KATI YAKIT VERİLERİ'!H42+'FR_4 KATI YAKIT VERİLERİ'!H46+'FR_4 KATI YAKIT VERİLERİ'!H50+'FR_5 SIVI YAKIT VERİLERİ '!H6+'FR_5 SIVI YAKIT VERİLERİ '!H10+'FR_5 SIVI YAKIT VERİLERİ '!H14+'FR_5 SIVI YAKIT VERİLERİ '!H18+'FR_5 SIVI YAKIT VERİLERİ '!H22+'FR_5 SIVI YAKIT VERİLERİ '!H26+'FR_5 SIVI YAKIT VERİLERİ '!H30+'FR_5 SIVI YAKIT VERİLERİ '!H34+'FR_5 SIVI YAKIT VERİLERİ '!H38+'FR_5 SIVI YAKIT VERİLERİ '!H42+'FR_5 SIVI YAKIT VERİLERİ '!H46+'FR_5 SIVI YAKIT VERİLERİ '!H50</f>
        <v>0</v>
      </c>
      <c r="M7" s="388">
        <f>SUM(G7,L7)</f>
        <v>0</v>
      </c>
      <c r="N7" s="389"/>
      <c r="O7" s="167"/>
      <c r="P7" s="363"/>
    </row>
    <row r="8" spans="1:16" ht="20.100000000000001" customHeight="1" thickBot="1" x14ac:dyDescent="0.3">
      <c r="A8" s="367"/>
      <c r="B8" s="395"/>
      <c r="C8" s="139" t="s">
        <v>2</v>
      </c>
      <c r="D8" s="67">
        <f>SUM(D5:D7)/IF(COUNTIF(D5:D7,"&gt;0")=0,1,COUNTIF(D5:D7,"&gt;0"))</f>
        <v>0</v>
      </c>
      <c r="E8" s="68">
        <f t="shared" ref="E8:I8" si="0">SUM(E5:E7)/IF(COUNTIF(E5:E7,"&gt;0")=0,1,COUNTIF(E5:E7,"&gt;0"))</f>
        <v>0</v>
      </c>
      <c r="F8" s="68">
        <f t="shared" si="0"/>
        <v>0</v>
      </c>
      <c r="G8" s="63">
        <f t="shared" si="0"/>
        <v>0</v>
      </c>
      <c r="H8" s="68">
        <f t="shared" si="0"/>
        <v>0</v>
      </c>
      <c r="I8" s="68">
        <f t="shared" si="0"/>
        <v>0</v>
      </c>
      <c r="J8" s="358">
        <f>SUM(J5:K7)/IF(COUNTIF(J5:K7,"&gt;0")=0,1,COUNTIF(J5:K7,"&gt;0"))</f>
        <v>0</v>
      </c>
      <c r="K8" s="359"/>
      <c r="L8" s="63">
        <f t="shared" ref="L8" si="1">SUM(L5:L7)/IF(COUNTIF(L5:L7,"&gt;0")=0,1,COUNTIF(L5:L7,"&gt;0"))</f>
        <v>0</v>
      </c>
      <c r="M8" s="360">
        <f>SUM(M5:N7)/IF(COUNTIF(M5:N7,"&gt;0")=0,1,COUNTIF(M5:N7,"&gt;0"))</f>
        <v>0</v>
      </c>
      <c r="N8" s="361"/>
      <c r="O8" s="167"/>
      <c r="P8" s="363"/>
    </row>
    <row r="9" spans="1:16" x14ac:dyDescent="0.25">
      <c r="A9" s="367"/>
      <c r="B9" s="408"/>
      <c r="C9" s="409"/>
      <c r="D9" s="409"/>
      <c r="E9" s="409"/>
      <c r="F9" s="409"/>
      <c r="G9" s="409"/>
      <c r="H9" s="409"/>
      <c r="I9" s="409"/>
      <c r="J9" s="409"/>
      <c r="K9" s="409"/>
      <c r="L9" s="409"/>
      <c r="M9" s="409"/>
      <c r="N9" s="410"/>
      <c r="O9" s="167"/>
      <c r="P9" s="363"/>
    </row>
    <row r="10" spans="1:16" ht="15.75" thickBot="1" x14ac:dyDescent="0.3">
      <c r="A10" s="367"/>
      <c r="B10" s="411"/>
      <c r="C10" s="412"/>
      <c r="D10" s="412"/>
      <c r="E10" s="412"/>
      <c r="F10" s="412"/>
      <c r="G10" s="412"/>
      <c r="H10" s="412"/>
      <c r="I10" s="412"/>
      <c r="J10" s="412"/>
      <c r="K10" s="412"/>
      <c r="L10" s="412"/>
      <c r="M10" s="412"/>
      <c r="N10" s="413"/>
      <c r="O10" s="167"/>
      <c r="P10" s="363"/>
    </row>
    <row r="11" spans="1:16" ht="21.75" customHeight="1" thickBot="1" x14ac:dyDescent="0.3">
      <c r="A11" s="367"/>
      <c r="B11" s="405" t="s">
        <v>196</v>
      </c>
      <c r="C11" s="406"/>
      <c r="D11" s="406"/>
      <c r="E11" s="406"/>
      <c r="F11" s="406"/>
      <c r="G11" s="406"/>
      <c r="H11" s="406"/>
      <c r="I11" s="406"/>
      <c r="J11" s="406"/>
      <c r="K11" s="406"/>
      <c r="L11" s="406"/>
      <c r="M11" s="406"/>
      <c r="N11" s="407"/>
      <c r="O11" s="167"/>
      <c r="P11" s="363"/>
    </row>
    <row r="12" spans="1:16" ht="79.5" customHeight="1" thickBot="1" x14ac:dyDescent="0.3">
      <c r="A12" s="367"/>
      <c r="B12" s="49" t="s">
        <v>8</v>
      </c>
      <c r="C12" s="50" t="s">
        <v>104</v>
      </c>
      <c r="D12" s="105" t="s">
        <v>95</v>
      </c>
      <c r="E12" s="105" t="s">
        <v>0</v>
      </c>
      <c r="F12" s="105" t="s">
        <v>11</v>
      </c>
      <c r="G12" s="105" t="s">
        <v>9</v>
      </c>
      <c r="H12" s="105" t="s">
        <v>12</v>
      </c>
      <c r="I12" s="102" t="s">
        <v>10</v>
      </c>
      <c r="J12" s="418" t="s">
        <v>170</v>
      </c>
      <c r="K12" s="418"/>
      <c r="L12" s="418"/>
      <c r="M12" s="102" t="s">
        <v>171</v>
      </c>
      <c r="N12" s="51" t="s">
        <v>13</v>
      </c>
      <c r="O12" s="167"/>
      <c r="P12" s="363"/>
    </row>
    <row r="13" spans="1:16" ht="20.100000000000001" customHeight="1" x14ac:dyDescent="0.25">
      <c r="A13" s="367"/>
      <c r="B13" s="403">
        <f>B5</f>
        <v>0</v>
      </c>
      <c r="C13" s="373">
        <f>'FR_1 KURUM BİLGİLERİ'!F27</f>
        <v>0</v>
      </c>
      <c r="D13" s="375">
        <f>'FR_1 KURUM BİLGİLERİ'!F24</f>
        <v>0</v>
      </c>
      <c r="E13" s="377">
        <v>2020</v>
      </c>
      <c r="F13" s="396">
        <f>'FR_2 ELEKTRİK VERİLERİ'!AE9+'FR_2 ELEKTRİK VERİLERİ'!AE13+'FR_2 ELEKTRİK VERİLERİ'!AE17+'FR_2 ELEKTRİK VERİLERİ'!AE21+'FR_2 ELEKTRİK VERİLERİ'!AE25+'FR_2 ELEKTRİK VERİLERİ'!AE29+'FR_2 ELEKTRİK VERİLERİ'!AE33+'FR_2 ELEKTRİK VERİLERİ'!AE37+'FR_2 ELEKTRİK VERİLERİ'!AE41+'FR_2 ELEKTRİK VERİLERİ'!AE45+'FR_2 ELEKTRİK VERİLERİ'!AE49+'FR_2 ELEKTRİK VERİLERİ'!AE53</f>
        <v>0</v>
      </c>
      <c r="G13" s="401">
        <f>'FR_3 DOĞALGAZ VERİLERİ'!AG9+'FR_3 DOĞALGAZ VERİLERİ'!AG13+'FR_3 DOĞALGAZ VERİLERİ'!AG17+'FR_3 DOĞALGAZ VERİLERİ'!AG21+'FR_3 DOĞALGAZ VERİLERİ'!AG25+'FR_3 DOĞALGAZ VERİLERİ'!AG29+'FR_3 DOĞALGAZ VERİLERİ'!AG33+'FR_3 DOĞALGAZ VERİLERİ'!AG37+'FR_3 DOĞALGAZ VERİLERİ'!AG41+'FR_3 DOĞALGAZ VERİLERİ'!AG45+'FR_3 DOĞALGAZ VERİLERİ'!AG49+'FR_3 DOĞALGAZ VERİLERİ'!AG53+'FR_4 KATI YAKIT VERİLERİ'!H9+'FR_4 KATI YAKIT VERİLERİ'!H13+'FR_4 KATI YAKIT VERİLERİ'!H17+'FR_4 KATI YAKIT VERİLERİ'!H21+'FR_4 KATI YAKIT VERİLERİ'!H25+'FR_4 KATI YAKIT VERİLERİ'!H29+'FR_4 KATI YAKIT VERİLERİ'!H33+'FR_4 KATI YAKIT VERİLERİ'!H37+'FR_4 KATI YAKIT VERİLERİ'!H41+'FR_4 KATI YAKIT VERİLERİ'!H45+'FR_4 KATI YAKIT VERİLERİ'!H49+'FR_4 KATI YAKIT VERİLERİ'!H53+'FR_5 SIVI YAKIT VERİLERİ '!H9+'FR_5 SIVI YAKIT VERİLERİ '!H13+'FR_5 SIVI YAKIT VERİLERİ '!H17+'FR_5 SIVI YAKIT VERİLERİ '!H21+'FR_5 SIVI YAKIT VERİLERİ '!H25+'FR_5 SIVI YAKIT VERİLERİ '!H29+'FR_5 SIVI YAKIT VERİLERİ '!H33+'FR_5 SIVI YAKIT VERİLERİ '!H37+'FR_5 SIVI YAKIT VERİLERİ '!H41+'FR_5 SIVI YAKIT VERİLERİ '!H45+'FR_5 SIVI YAKIT VERİLERİ '!H49+'FR_5 SIVI YAKIT VERİLERİ '!H53</f>
        <v>0</v>
      </c>
      <c r="H13" s="396">
        <f>(F13+G13)</f>
        <v>0</v>
      </c>
      <c r="I13" s="396">
        <f>M8</f>
        <v>0</v>
      </c>
      <c r="J13" s="70" t="s">
        <v>4</v>
      </c>
      <c r="K13" s="419"/>
      <c r="L13" s="419"/>
      <c r="M13" s="69"/>
      <c r="N13" s="82">
        <f>IF(M13&lt;&gt;"",M13/$I$13,0)</f>
        <v>0</v>
      </c>
      <c r="O13" s="167"/>
      <c r="P13" s="363"/>
    </row>
    <row r="14" spans="1:16" ht="20.100000000000001" customHeight="1" x14ac:dyDescent="0.25">
      <c r="A14" s="367"/>
      <c r="B14" s="404"/>
      <c r="C14" s="373"/>
      <c r="D14" s="375"/>
      <c r="E14" s="377"/>
      <c r="F14" s="396"/>
      <c r="G14" s="401"/>
      <c r="H14" s="396"/>
      <c r="I14" s="396"/>
      <c r="J14" s="71" t="s">
        <v>5</v>
      </c>
      <c r="K14" s="420"/>
      <c r="L14" s="420"/>
      <c r="M14" s="69"/>
      <c r="N14" s="82">
        <f>IF(M14&lt;&gt;"",M14/$I$13,0)</f>
        <v>0</v>
      </c>
      <c r="O14" s="167"/>
      <c r="P14" s="363"/>
    </row>
    <row r="15" spans="1:16" ht="20.100000000000001" customHeight="1" x14ac:dyDescent="0.25">
      <c r="A15" s="367"/>
      <c r="B15" s="404">
        <f>B7</f>
        <v>0</v>
      </c>
      <c r="C15" s="373"/>
      <c r="D15" s="375"/>
      <c r="E15" s="377"/>
      <c r="F15" s="396"/>
      <c r="G15" s="401"/>
      <c r="H15" s="396"/>
      <c r="I15" s="396"/>
      <c r="J15" s="71" t="s">
        <v>6</v>
      </c>
      <c r="K15" s="420"/>
      <c r="L15" s="420"/>
      <c r="M15" s="69"/>
      <c r="N15" s="82">
        <f>IF(M15&lt;&gt;"",M15/$I$13,0)</f>
        <v>0</v>
      </c>
      <c r="O15" s="167"/>
      <c r="P15" s="363"/>
    </row>
    <row r="16" spans="1:16" ht="20.100000000000001" customHeight="1" thickBot="1" x14ac:dyDescent="0.3">
      <c r="A16" s="367"/>
      <c r="B16" s="417"/>
      <c r="C16" s="374"/>
      <c r="D16" s="376"/>
      <c r="E16" s="378"/>
      <c r="F16" s="397"/>
      <c r="G16" s="402"/>
      <c r="H16" s="397"/>
      <c r="I16" s="397"/>
      <c r="J16" s="421" t="s">
        <v>7</v>
      </c>
      <c r="K16" s="421"/>
      <c r="L16" s="421"/>
      <c r="M16" s="112">
        <f>SUM(M13:M15)</f>
        <v>0</v>
      </c>
      <c r="N16" s="113">
        <f>SUM(N13:N15)</f>
        <v>0</v>
      </c>
      <c r="O16" s="167"/>
      <c r="P16" s="363"/>
    </row>
    <row r="17" spans="1:16" ht="22.5" customHeight="1" x14ac:dyDescent="0.25">
      <c r="A17" s="367"/>
      <c r="B17" s="212"/>
      <c r="C17" s="212"/>
      <c r="D17" s="212"/>
      <c r="E17" s="212"/>
      <c r="F17" s="212"/>
      <c r="G17" s="212"/>
      <c r="H17" s="212"/>
      <c r="I17" s="212"/>
      <c r="J17" s="212"/>
      <c r="K17" s="212"/>
      <c r="L17" s="212"/>
      <c r="M17" s="212"/>
      <c r="N17" s="212"/>
      <c r="O17" s="167"/>
      <c r="P17" s="363"/>
    </row>
    <row r="18" spans="1:16" ht="15.75" x14ac:dyDescent="0.25">
      <c r="A18" s="367"/>
      <c r="B18" s="167"/>
      <c r="C18" s="167"/>
      <c r="D18" s="167"/>
      <c r="E18" s="167"/>
      <c r="F18" s="167"/>
      <c r="G18" s="167"/>
      <c r="H18" s="167"/>
      <c r="I18" s="167"/>
      <c r="J18" s="167"/>
      <c r="K18" s="167"/>
      <c r="L18" s="167"/>
      <c r="M18" s="371" t="s">
        <v>173</v>
      </c>
      <c r="N18" s="371"/>
      <c r="O18" s="167"/>
      <c r="P18" s="363"/>
    </row>
    <row r="19" spans="1:16" ht="15.75" x14ac:dyDescent="0.25">
      <c r="A19" s="367"/>
      <c r="B19" s="167"/>
      <c r="C19" s="167"/>
      <c r="D19" s="167"/>
      <c r="E19" s="167"/>
      <c r="F19" s="167"/>
      <c r="G19" s="167"/>
      <c r="H19" s="167"/>
      <c r="I19" s="167"/>
      <c r="J19" s="167"/>
      <c r="K19" s="167"/>
      <c r="L19" s="167"/>
      <c r="M19" s="371"/>
      <c r="N19" s="371"/>
      <c r="O19" s="167"/>
      <c r="P19" s="363"/>
    </row>
    <row r="20" spans="1:16" ht="15.75" x14ac:dyDescent="0.25">
      <c r="A20" s="367"/>
      <c r="B20" s="167"/>
      <c r="C20" s="167"/>
      <c r="D20" s="167"/>
      <c r="E20" s="167"/>
      <c r="F20" s="167"/>
      <c r="G20" s="167"/>
      <c r="H20" s="167"/>
      <c r="I20" s="167"/>
      <c r="J20" s="167"/>
      <c r="K20" s="167"/>
      <c r="L20" s="167"/>
      <c r="M20" s="372">
        <f>'FR_1 KURUM BİLGİLERİ'!C8</f>
        <v>0</v>
      </c>
      <c r="N20" s="372"/>
      <c r="O20" s="167"/>
      <c r="P20" s="363"/>
    </row>
    <row r="21" spans="1:16" ht="15.75" x14ac:dyDescent="0.25">
      <c r="A21" s="367"/>
      <c r="B21" s="167"/>
      <c r="C21" s="167"/>
      <c r="D21" s="167"/>
      <c r="E21" s="167"/>
      <c r="F21" s="167"/>
      <c r="G21" s="167"/>
      <c r="H21" s="167"/>
      <c r="I21" s="167"/>
      <c r="J21" s="167"/>
      <c r="K21" s="167"/>
      <c r="L21" s="167"/>
      <c r="M21" s="372" t="s">
        <v>139</v>
      </c>
      <c r="N21" s="372"/>
      <c r="O21" s="167"/>
      <c r="P21" s="363"/>
    </row>
    <row r="22" spans="1:16" ht="15.75" customHeight="1" x14ac:dyDescent="0.25">
      <c r="A22" s="367"/>
      <c r="B22" s="167"/>
      <c r="C22" s="167"/>
      <c r="D22" s="167"/>
      <c r="E22" s="167"/>
      <c r="F22" s="167"/>
      <c r="G22" s="167"/>
      <c r="H22" s="167"/>
      <c r="I22" s="167"/>
      <c r="J22" s="167"/>
      <c r="K22" s="167"/>
      <c r="L22" s="167"/>
      <c r="M22" s="369">
        <f>'FR_1 KURUM BİLGİLERİ'!E8</f>
        <v>0</v>
      </c>
      <c r="N22" s="369"/>
      <c r="O22" s="167"/>
      <c r="P22" s="363"/>
    </row>
    <row r="23" spans="1:16" ht="15.75" thickBot="1" x14ac:dyDescent="0.3">
      <c r="A23" s="368"/>
      <c r="B23" s="364"/>
      <c r="C23" s="364"/>
      <c r="D23" s="364"/>
      <c r="E23" s="364"/>
      <c r="F23" s="364"/>
      <c r="G23" s="364"/>
      <c r="H23" s="364"/>
      <c r="I23" s="364"/>
      <c r="J23" s="364"/>
      <c r="K23" s="364"/>
      <c r="L23" s="364"/>
      <c r="M23" s="370"/>
      <c r="N23" s="370"/>
      <c r="O23" s="364"/>
      <c r="P23" s="365"/>
    </row>
    <row r="24" spans="1:16" ht="15.75" customHeight="1" x14ac:dyDescent="0.25">
      <c r="A24" s="212"/>
      <c r="B24" s="212"/>
      <c r="C24" s="212"/>
      <c r="D24" s="212"/>
      <c r="E24" s="212"/>
      <c r="F24" s="212"/>
      <c r="G24" s="212"/>
      <c r="H24" s="212"/>
      <c r="I24" s="212"/>
      <c r="J24" s="212"/>
      <c r="K24" s="212"/>
      <c r="L24" s="212"/>
      <c r="M24" s="212"/>
      <c r="N24" s="212"/>
      <c r="O24" s="212"/>
      <c r="P24" s="212"/>
    </row>
    <row r="25" spans="1:16" ht="22.5" customHeight="1" x14ac:dyDescent="0.25">
      <c r="A25" s="167"/>
      <c r="B25" s="119" t="s">
        <v>161</v>
      </c>
      <c r="C25" s="399" t="s">
        <v>178</v>
      </c>
      <c r="D25" s="400"/>
      <c r="E25" s="400"/>
      <c r="F25" s="400"/>
      <c r="G25" s="400"/>
      <c r="H25" s="400"/>
      <c r="I25" s="400"/>
      <c r="J25" s="400"/>
      <c r="K25" s="400"/>
      <c r="L25" s="400"/>
      <c r="M25" s="400"/>
      <c r="N25" s="400"/>
      <c r="O25" s="167"/>
      <c r="P25" s="167"/>
    </row>
    <row r="26" spans="1:16" ht="21.75" customHeight="1" x14ac:dyDescent="0.25">
      <c r="A26" s="167"/>
      <c r="B26" s="166"/>
      <c r="C26" s="400"/>
      <c r="D26" s="400"/>
      <c r="E26" s="400"/>
      <c r="F26" s="400"/>
      <c r="G26" s="400"/>
      <c r="H26" s="400"/>
      <c r="I26" s="400"/>
      <c r="J26" s="400"/>
      <c r="K26" s="400"/>
      <c r="L26" s="400"/>
      <c r="M26" s="400"/>
      <c r="N26" s="400"/>
      <c r="O26" s="167"/>
      <c r="P26" s="167"/>
    </row>
    <row r="27" spans="1:16" ht="15.75" customHeight="1" x14ac:dyDescent="0.25">
      <c r="A27" s="167"/>
      <c r="B27" s="166"/>
      <c r="C27" s="399" t="s">
        <v>179</v>
      </c>
      <c r="D27" s="400"/>
      <c r="E27" s="400"/>
      <c r="F27" s="400"/>
      <c r="G27" s="400"/>
      <c r="H27" s="400"/>
      <c r="I27" s="400"/>
      <c r="J27" s="400"/>
      <c r="K27" s="400"/>
      <c r="L27" s="400"/>
      <c r="M27" s="400"/>
      <c r="N27" s="400"/>
      <c r="O27" s="167"/>
      <c r="P27" s="167"/>
    </row>
    <row r="28" spans="1:16" ht="15.75" customHeight="1" x14ac:dyDescent="0.25">
      <c r="A28" s="167"/>
      <c r="B28" s="166"/>
      <c r="C28" s="400"/>
      <c r="D28" s="400"/>
      <c r="E28" s="400"/>
      <c r="F28" s="400"/>
      <c r="G28" s="400"/>
      <c r="H28" s="400"/>
      <c r="I28" s="400"/>
      <c r="J28" s="400"/>
      <c r="K28" s="400"/>
      <c r="L28" s="400"/>
      <c r="M28" s="400"/>
      <c r="N28" s="400"/>
      <c r="O28" s="167"/>
      <c r="P28" s="167"/>
    </row>
    <row r="29" spans="1:16" ht="15.75" customHeight="1" x14ac:dyDescent="0.25">
      <c r="A29" s="167"/>
      <c r="B29" s="166"/>
      <c r="C29" s="400"/>
      <c r="D29" s="400"/>
      <c r="E29" s="400"/>
      <c r="F29" s="400"/>
      <c r="G29" s="400"/>
      <c r="H29" s="400"/>
      <c r="I29" s="400"/>
      <c r="J29" s="400"/>
      <c r="K29" s="400"/>
      <c r="L29" s="400"/>
      <c r="M29" s="400"/>
      <c r="N29" s="400"/>
      <c r="O29" s="167"/>
      <c r="P29" s="167"/>
    </row>
    <row r="30" spans="1:16" x14ac:dyDescent="0.25">
      <c r="A30" s="166"/>
      <c r="B30" s="166"/>
      <c r="C30" s="166"/>
      <c r="D30" s="166"/>
      <c r="E30" s="166"/>
      <c r="F30" s="166"/>
      <c r="G30" s="166"/>
      <c r="H30" s="166"/>
      <c r="I30" s="166"/>
      <c r="J30" s="166"/>
      <c r="K30" s="166"/>
      <c r="L30" s="166"/>
      <c r="M30" s="166"/>
      <c r="N30" s="166"/>
      <c r="O30" s="166"/>
      <c r="P30" s="166"/>
    </row>
    <row r="31" spans="1:16" ht="15.75" thickBot="1" x14ac:dyDescent="0.3">
      <c r="G31" t="s">
        <v>123</v>
      </c>
      <c r="L31" s="33"/>
    </row>
    <row r="32" spans="1:16" ht="15.75" thickBot="1" x14ac:dyDescent="0.3">
      <c r="A32" s="131"/>
      <c r="B32" s="78" t="s">
        <v>124</v>
      </c>
      <c r="C32" s="77"/>
      <c r="D32" s="78" t="s">
        <v>125</v>
      </c>
      <c r="E32" s="77"/>
      <c r="F32" s="79" t="s">
        <v>126</v>
      </c>
      <c r="G32" s="78" t="s">
        <v>127</v>
      </c>
      <c r="H32" s="77"/>
      <c r="I32" s="398" t="s">
        <v>128</v>
      </c>
      <c r="J32" s="398"/>
      <c r="K32" s="398"/>
      <c r="L32" s="88"/>
      <c r="M32" s="85" t="s">
        <v>129</v>
      </c>
      <c r="N32" s="89"/>
    </row>
    <row r="33" spans="1:16" ht="25.5" customHeight="1" x14ac:dyDescent="0.25">
      <c r="A33" s="90">
        <v>2017</v>
      </c>
      <c r="B33" s="75">
        <f>F7</f>
        <v>0</v>
      </c>
      <c r="C33" s="90">
        <v>2017</v>
      </c>
      <c r="D33" s="75">
        <f>H7</f>
        <v>0</v>
      </c>
      <c r="E33" s="90">
        <v>2017</v>
      </c>
      <c r="F33" s="81">
        <f>I7</f>
        <v>0</v>
      </c>
      <c r="G33" s="75">
        <f>J7</f>
        <v>0</v>
      </c>
      <c r="H33" s="90">
        <v>2017</v>
      </c>
      <c r="I33" s="415">
        <f>G7</f>
        <v>0</v>
      </c>
      <c r="J33" s="416"/>
      <c r="K33" s="416"/>
      <c r="L33" s="90">
        <v>2017</v>
      </c>
      <c r="M33" s="84">
        <f>L7</f>
        <v>0</v>
      </c>
      <c r="N33" s="86"/>
      <c r="O33" s="33"/>
    </row>
    <row r="34" spans="1:16" x14ac:dyDescent="0.25">
      <c r="A34" s="90">
        <v>2018</v>
      </c>
      <c r="B34" s="75">
        <f>F6</f>
        <v>0</v>
      </c>
      <c r="C34" s="90">
        <v>2018</v>
      </c>
      <c r="D34" s="75">
        <f>H6</f>
        <v>0</v>
      </c>
      <c r="E34" s="90">
        <v>2018</v>
      </c>
      <c r="F34" s="81">
        <f>I6</f>
        <v>0</v>
      </c>
      <c r="G34" s="75">
        <f>J6</f>
        <v>0</v>
      </c>
      <c r="H34" s="90">
        <v>2018</v>
      </c>
      <c r="I34" s="415">
        <f>G6</f>
        <v>0</v>
      </c>
      <c r="J34" s="416"/>
      <c r="K34" s="416"/>
      <c r="L34" s="90">
        <v>2018</v>
      </c>
      <c r="M34" s="84">
        <f>L6</f>
        <v>0</v>
      </c>
      <c r="N34" s="86"/>
    </row>
    <row r="35" spans="1:16" x14ac:dyDescent="0.25">
      <c r="A35" s="90">
        <v>2019</v>
      </c>
      <c r="B35" s="75">
        <f>F5</f>
        <v>0</v>
      </c>
      <c r="C35" s="90">
        <v>2019</v>
      </c>
      <c r="D35" s="75">
        <f>H5</f>
        <v>0</v>
      </c>
      <c r="E35" s="90">
        <v>2019</v>
      </c>
      <c r="F35" s="81">
        <f>I5</f>
        <v>0</v>
      </c>
      <c r="G35" s="75">
        <f>J5</f>
        <v>0</v>
      </c>
      <c r="H35" s="90">
        <v>2019</v>
      </c>
      <c r="I35" s="415">
        <f>G5</f>
        <v>0</v>
      </c>
      <c r="J35" s="416"/>
      <c r="K35" s="416"/>
      <c r="L35" s="90">
        <v>2019</v>
      </c>
      <c r="M35" s="84">
        <f>L5</f>
        <v>0</v>
      </c>
      <c r="N35" s="86"/>
    </row>
    <row r="36" spans="1:16" ht="15.75" thickBot="1" x14ac:dyDescent="0.3">
      <c r="A36" s="90">
        <v>2020</v>
      </c>
      <c r="B36" s="76">
        <f>'FR_2 ELEKTRİK VERİLERİ'!AC9+'FR_2 ELEKTRİK VERİLERİ'!AC13+'FR_2 ELEKTRİK VERİLERİ'!AC17+'FR_2 ELEKTRİK VERİLERİ'!AC21+'FR_2 ELEKTRİK VERİLERİ'!AC25+'FR_2 ELEKTRİK VERİLERİ'!AC29+'FR_2 ELEKTRİK VERİLERİ'!AC33+'FR_2 ELEKTRİK VERİLERİ'!AC37+'FR_2 ELEKTRİK VERİLERİ'!AC41+'FR_2 ELEKTRİK VERİLERİ'!AC45+'FR_2 ELEKTRİK VERİLERİ'!AC49+'FR_2 ELEKTRİK VERİLERİ'!AC53</f>
        <v>0</v>
      </c>
      <c r="C36" s="90">
        <v>2020</v>
      </c>
      <c r="D36" s="76">
        <f>'FR_3 DOĞALGAZ VERİLERİ'!AE9+'FR_3 DOĞALGAZ VERİLERİ'!AE13+'FR_3 DOĞALGAZ VERİLERİ'!AE17+'FR_3 DOĞALGAZ VERİLERİ'!AE21+'FR_3 DOĞALGAZ VERİLERİ'!AE25+'FR_3 DOĞALGAZ VERİLERİ'!AE29+'FR_3 DOĞALGAZ VERİLERİ'!AE33+'FR_3 DOĞALGAZ VERİLERİ'!AE37+'FR_3 DOĞALGAZ VERİLERİ'!AE41+'FR_3 DOĞALGAZ VERİLERİ'!AE45+'FR_3 DOĞALGAZ VERİLERİ'!AE49+'FR_3 DOĞALGAZ VERİLERİ'!AE53</f>
        <v>0</v>
      </c>
      <c r="E36" s="90">
        <v>2020</v>
      </c>
      <c r="F36" s="80">
        <f>'FR_5 SIVI YAKIT VERİLERİ '!F9+'FR_5 SIVI YAKIT VERİLERİ '!F13+'FR_5 SIVI YAKIT VERİLERİ '!F17+'FR_5 SIVI YAKIT VERİLERİ '!F21+'FR_5 SIVI YAKIT VERİLERİ '!F25+'FR_5 SIVI YAKIT VERİLERİ '!F29+'FR_5 SIVI YAKIT VERİLERİ '!F33+'FR_5 SIVI YAKIT VERİLERİ '!F37+'FR_5 SIVI YAKIT VERİLERİ '!F41+'FR_5 SIVI YAKIT VERİLERİ '!F45+'FR_5 SIVI YAKIT VERİLERİ '!F49+'FR_5 SIVI YAKIT VERİLERİ '!F53</f>
        <v>0</v>
      </c>
      <c r="G36" s="76">
        <f>'FR_4 KATI YAKIT VERİLERİ'!F9+'FR_4 KATI YAKIT VERİLERİ'!F13+'FR_4 KATI YAKIT VERİLERİ'!F17+'FR_4 KATI YAKIT VERİLERİ'!F21+'FR_4 KATI YAKIT VERİLERİ'!F25+'FR_4 KATI YAKIT VERİLERİ'!F29+'FR_4 KATI YAKIT VERİLERİ'!F33+'FR_4 KATI YAKIT VERİLERİ'!F37+'FR_4 KATI YAKIT VERİLERİ'!F41+'FR_4 KATI YAKIT VERİLERİ'!F45+'FR_4 KATI YAKIT VERİLERİ'!F49+'FR_4 KATI YAKIT VERİLERİ'!F53</f>
        <v>0</v>
      </c>
      <c r="H36" s="90">
        <v>2020</v>
      </c>
      <c r="I36" s="414">
        <f>F13</f>
        <v>0</v>
      </c>
      <c r="J36" s="412"/>
      <c r="K36" s="412"/>
      <c r="L36" s="90">
        <v>2020</v>
      </c>
      <c r="M36" s="83">
        <f>G13</f>
        <v>0</v>
      </c>
      <c r="N36" s="87"/>
    </row>
    <row r="38" spans="1:16" ht="25.5" customHeight="1" x14ac:dyDescent="0.25"/>
    <row r="39" spans="1:16" ht="25.5" customHeight="1" x14ac:dyDescent="0.25"/>
    <row r="40" spans="1:16" ht="25.5" customHeight="1" x14ac:dyDescent="0.25"/>
    <row r="41" spans="1:16" ht="25.5" customHeight="1" x14ac:dyDescent="0.25"/>
    <row r="45" spans="1:16" x14ac:dyDescent="0.25">
      <c r="A45" s="166"/>
      <c r="B45" s="166"/>
      <c r="C45" s="166"/>
      <c r="D45" s="166"/>
      <c r="E45" s="166"/>
      <c r="F45" s="166"/>
      <c r="G45" s="166"/>
      <c r="H45" s="166"/>
      <c r="I45" s="166"/>
      <c r="J45" s="166"/>
      <c r="K45" s="166"/>
      <c r="L45" s="166"/>
      <c r="M45" s="166"/>
      <c r="N45" s="166"/>
      <c r="O45" s="166"/>
      <c r="P45" s="166"/>
    </row>
    <row r="57" spans="5:5" x14ac:dyDescent="0.25">
      <c r="E57" s="99"/>
    </row>
  </sheetData>
  <sheetProtection algorithmName="SHA-512" hashValue="TrJMlBcOGwxJrtGvBLrYKNq+84OdS724c2lPID2zDyxVsGxn1GIe7DuigeUAR1lpqLBMGxGSw8lpybEjOxjZPA==" saltValue="1OTYT9OiFHj4H3tCoJ0bwA==" spinCount="100000" sheet="1" objects="1" scenarios="1"/>
  <dataConsolidate/>
  <mergeCells count="53">
    <mergeCell ref="B3:N3"/>
    <mergeCell ref="B11:N11"/>
    <mergeCell ref="B9:N10"/>
    <mergeCell ref="A45:P45"/>
    <mergeCell ref="I36:K36"/>
    <mergeCell ref="I35:K35"/>
    <mergeCell ref="I34:K34"/>
    <mergeCell ref="I33:K33"/>
    <mergeCell ref="B15:B16"/>
    <mergeCell ref="J12:L12"/>
    <mergeCell ref="K13:L13"/>
    <mergeCell ref="K14:L14"/>
    <mergeCell ref="K15:L15"/>
    <mergeCell ref="J16:L16"/>
    <mergeCell ref="J4:K4"/>
    <mergeCell ref="J5:K5"/>
    <mergeCell ref="B2:N2"/>
    <mergeCell ref="B5:B6"/>
    <mergeCell ref="B7:B8"/>
    <mergeCell ref="I13:I16"/>
    <mergeCell ref="I32:K32"/>
    <mergeCell ref="A30:P30"/>
    <mergeCell ref="A24:A29"/>
    <mergeCell ref="O24:P29"/>
    <mergeCell ref="B24:N24"/>
    <mergeCell ref="C25:N26"/>
    <mergeCell ref="C27:N29"/>
    <mergeCell ref="F13:F16"/>
    <mergeCell ref="G13:G16"/>
    <mergeCell ref="H13:H16"/>
    <mergeCell ref="B26:B29"/>
    <mergeCell ref="B13:B14"/>
    <mergeCell ref="J7:K7"/>
    <mergeCell ref="M4:N4"/>
    <mergeCell ref="M5:N5"/>
    <mergeCell ref="M6:N6"/>
    <mergeCell ref="M7:N7"/>
    <mergeCell ref="J8:K8"/>
    <mergeCell ref="M8:N8"/>
    <mergeCell ref="O1:P23"/>
    <mergeCell ref="A1:A23"/>
    <mergeCell ref="B17:L23"/>
    <mergeCell ref="M17:N17"/>
    <mergeCell ref="M22:N23"/>
    <mergeCell ref="M18:N18"/>
    <mergeCell ref="M19:N19"/>
    <mergeCell ref="M20:N20"/>
    <mergeCell ref="M21:N21"/>
    <mergeCell ref="C13:C16"/>
    <mergeCell ref="D13:D16"/>
    <mergeCell ref="E13:E16"/>
    <mergeCell ref="B1:N1"/>
    <mergeCell ref="J6:K6"/>
  </mergeCells>
  <conditionalFormatting sqref="B5 B13 M20:N20 M22:N23 B7 B15">
    <cfRule type="cellIs" dxfId="0" priority="4" operator="equal">
      <formula>0</formula>
    </cfRule>
  </conditionalFormatting>
  <dataValidations count="4">
    <dataValidation type="textLength" allowBlank="1" showInputMessage="1" showErrorMessage="1" sqref="F59">
      <formula1>F59</formula1>
      <formula2>G59</formula2>
    </dataValidation>
    <dataValidation type="decimal" allowBlank="1" showInputMessage="1" showErrorMessage="1" sqref="E57">
      <formula1>0</formula1>
      <formula2>100000000000000000000</formula2>
    </dataValidation>
    <dataValidation type="decimal" allowBlank="1" showInputMessage="1" showErrorMessage="1" errorTitle="UYARI!" error="Lütfen sadece &quot;sayı değeri&quot; giriniz." sqref="M13:M15">
      <formula1>-1000000000000</formula1>
      <formula2>1E+21</formula2>
    </dataValidation>
    <dataValidation allowBlank="1" showInputMessage="1" promptTitle="DİKKAT!" prompt="Sadece (1)* ve (2)* numaralı alanlara veri giriş izniniz var." sqref="B7 M16 N13:N16 D5:N8 B5 C13:I16 B13 B15"/>
  </dataValidations>
  <printOptions horizontalCentered="1" verticalCentered="1"/>
  <pageMargins left="0.23622047244094491" right="0.23622047244094491" top="0.74803149606299213" bottom="0.74803149606299213" header="0.31496062992125984" footer="0.31496062992125984"/>
  <pageSetup paperSize="9" scale="5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theme="9" tint="0.59999389629810485"/>
  </sheetPr>
  <dimension ref="A1:F43"/>
  <sheetViews>
    <sheetView zoomScale="90" zoomScaleNormal="90" zoomScaleSheetLayoutView="90" workbookViewId="0">
      <selection activeCell="V35" sqref="V35"/>
    </sheetView>
  </sheetViews>
  <sheetFormatPr defaultRowHeight="15" x14ac:dyDescent="0.25"/>
  <cols>
    <col min="1" max="1" width="26.7109375" customWidth="1"/>
    <col min="2" max="2" width="7.7109375" bestFit="1" customWidth="1"/>
    <col min="3" max="3" width="5.85546875" bestFit="1" customWidth="1"/>
    <col min="4" max="4" width="23" customWidth="1"/>
    <col min="5" max="5" width="7.5703125" bestFit="1" customWidth="1"/>
    <col min="6" max="6" width="11.140625" bestFit="1" customWidth="1"/>
  </cols>
  <sheetData>
    <row r="1" spans="1:6" ht="16.5" thickBot="1" x14ac:dyDescent="0.3">
      <c r="B1" s="390" t="s">
        <v>182</v>
      </c>
      <c r="C1" s="391"/>
      <c r="D1" s="391"/>
      <c r="E1" s="391"/>
      <c r="F1" s="392"/>
    </row>
    <row r="2" spans="1:6" ht="15.75" thickBot="1" x14ac:dyDescent="0.3">
      <c r="B2" s="114" t="s">
        <v>141</v>
      </c>
      <c r="C2" s="115" t="s">
        <v>142</v>
      </c>
      <c r="D2" s="115" t="s">
        <v>143</v>
      </c>
      <c r="E2" s="115" t="s">
        <v>144</v>
      </c>
      <c r="F2" s="116" t="s">
        <v>145</v>
      </c>
    </row>
    <row r="3" spans="1:6" x14ac:dyDescent="0.25">
      <c r="A3" s="427" t="s">
        <v>172</v>
      </c>
      <c r="B3" s="117"/>
      <c r="C3" s="118" t="s">
        <v>146</v>
      </c>
      <c r="D3" s="10" t="s">
        <v>43</v>
      </c>
      <c r="E3" s="11">
        <v>0.61</v>
      </c>
      <c r="F3" s="120">
        <f>B3*E3</f>
        <v>0</v>
      </c>
    </row>
    <row r="4" spans="1:6" x14ac:dyDescent="0.25">
      <c r="A4" s="427"/>
      <c r="B4" s="117"/>
      <c r="C4" s="118" t="s">
        <v>146</v>
      </c>
      <c r="D4" s="10" t="s">
        <v>44</v>
      </c>
      <c r="E4" s="11">
        <v>0.72</v>
      </c>
      <c r="F4" s="120">
        <f t="shared" ref="F4:F32" si="0">B4*E4</f>
        <v>0</v>
      </c>
    </row>
    <row r="5" spans="1:6" x14ac:dyDescent="0.25">
      <c r="A5" s="427"/>
      <c r="B5" s="117"/>
      <c r="C5" s="118" t="s">
        <v>146</v>
      </c>
      <c r="D5" s="10" t="s">
        <v>45</v>
      </c>
      <c r="E5" s="11">
        <v>0.5</v>
      </c>
      <c r="F5" s="120">
        <f t="shared" si="0"/>
        <v>0</v>
      </c>
    </row>
    <row r="6" spans="1:6" x14ac:dyDescent="0.25">
      <c r="A6" s="427"/>
      <c r="B6" s="117"/>
      <c r="C6" s="118" t="s">
        <v>146</v>
      </c>
      <c r="D6" s="10" t="s">
        <v>46</v>
      </c>
      <c r="E6" s="11">
        <v>0.3</v>
      </c>
      <c r="F6" s="120">
        <f t="shared" si="0"/>
        <v>0</v>
      </c>
    </row>
    <row r="7" spans="1:6" x14ac:dyDescent="0.25">
      <c r="A7" s="427"/>
      <c r="B7" s="117"/>
      <c r="C7" s="118" t="s">
        <v>146</v>
      </c>
      <c r="D7" s="10" t="s">
        <v>47</v>
      </c>
      <c r="E7" s="11">
        <v>0.2</v>
      </c>
      <c r="F7" s="120">
        <f t="shared" si="0"/>
        <v>0</v>
      </c>
    </row>
    <row r="8" spans="1:6" x14ac:dyDescent="0.25">
      <c r="A8" s="427"/>
      <c r="B8" s="117"/>
      <c r="C8" s="118" t="s">
        <v>146</v>
      </c>
      <c r="D8" s="10" t="s">
        <v>48</v>
      </c>
      <c r="E8" s="11">
        <v>0.11</v>
      </c>
      <c r="F8" s="120">
        <f t="shared" si="0"/>
        <v>0</v>
      </c>
    </row>
    <row r="9" spans="1:6" x14ac:dyDescent="0.25">
      <c r="A9" s="427"/>
      <c r="B9" s="117"/>
      <c r="C9" s="118" t="s">
        <v>146</v>
      </c>
      <c r="D9" s="10" t="s">
        <v>49</v>
      </c>
      <c r="E9" s="11">
        <v>0.76</v>
      </c>
      <c r="F9" s="120">
        <f t="shared" si="0"/>
        <v>0</v>
      </c>
    </row>
    <row r="10" spans="1:6" x14ac:dyDescent="0.25">
      <c r="A10" s="427"/>
      <c r="B10" s="117"/>
      <c r="C10" s="118" t="s">
        <v>146</v>
      </c>
      <c r="D10" s="10" t="s">
        <v>50</v>
      </c>
      <c r="E10" s="11">
        <v>0.43</v>
      </c>
      <c r="F10" s="120">
        <f t="shared" si="0"/>
        <v>0</v>
      </c>
    </row>
    <row r="11" spans="1:6" x14ac:dyDescent="0.25">
      <c r="B11" s="117"/>
      <c r="C11" s="118" t="s">
        <v>146</v>
      </c>
      <c r="D11" s="10" t="s">
        <v>51</v>
      </c>
      <c r="E11" s="11">
        <v>0.3</v>
      </c>
      <c r="F11" s="120">
        <f t="shared" si="0"/>
        <v>0</v>
      </c>
    </row>
    <row r="12" spans="1:6" x14ac:dyDescent="0.25">
      <c r="B12" s="117"/>
      <c r="C12" s="118" t="s">
        <v>146</v>
      </c>
      <c r="D12" s="10" t="s">
        <v>52</v>
      </c>
      <c r="E12" s="11">
        <v>0.22500000000000001</v>
      </c>
      <c r="F12" s="120">
        <f t="shared" si="0"/>
        <v>0</v>
      </c>
    </row>
    <row r="13" spans="1:6" x14ac:dyDescent="0.25">
      <c r="B13" s="117"/>
      <c r="C13" s="118" t="s">
        <v>146</v>
      </c>
      <c r="D13" s="10" t="s">
        <v>53</v>
      </c>
      <c r="E13" s="11">
        <v>0.8</v>
      </c>
      <c r="F13" s="120">
        <f t="shared" si="0"/>
        <v>0</v>
      </c>
    </row>
    <row r="14" spans="1:6" x14ac:dyDescent="0.25">
      <c r="B14" s="117"/>
      <c r="C14" s="118" t="s">
        <v>146</v>
      </c>
      <c r="D14" s="10" t="s">
        <v>54</v>
      </c>
      <c r="E14" s="11">
        <v>0.6</v>
      </c>
      <c r="F14" s="120">
        <f t="shared" si="0"/>
        <v>0</v>
      </c>
    </row>
    <row r="15" spans="1:6" x14ac:dyDescent="0.25">
      <c r="B15" s="117"/>
      <c r="C15" s="118" t="s">
        <v>146</v>
      </c>
      <c r="D15" s="10" t="s">
        <v>55</v>
      </c>
      <c r="E15" s="11">
        <v>0.55000000000000004</v>
      </c>
      <c r="F15" s="120">
        <f t="shared" si="0"/>
        <v>0</v>
      </c>
    </row>
    <row r="16" spans="1:6" x14ac:dyDescent="0.25">
      <c r="B16" s="117"/>
      <c r="C16" s="118" t="s">
        <v>146</v>
      </c>
      <c r="D16" s="10" t="s">
        <v>48</v>
      </c>
      <c r="E16" s="11">
        <v>0.11</v>
      </c>
      <c r="F16" s="120">
        <f t="shared" si="0"/>
        <v>0</v>
      </c>
    </row>
    <row r="17" spans="2:6" x14ac:dyDescent="0.25">
      <c r="B17" s="117"/>
      <c r="C17" s="118" t="s">
        <v>146</v>
      </c>
      <c r="D17" s="10" t="s">
        <v>56</v>
      </c>
      <c r="E17" s="11">
        <v>0.43</v>
      </c>
      <c r="F17" s="120">
        <f t="shared" si="0"/>
        <v>0</v>
      </c>
    </row>
    <row r="18" spans="2:6" x14ac:dyDescent="0.25">
      <c r="B18" s="117"/>
      <c r="C18" s="118" t="s">
        <v>146</v>
      </c>
      <c r="D18" s="10" t="s">
        <v>57</v>
      </c>
      <c r="E18" s="11">
        <v>0.3</v>
      </c>
      <c r="F18" s="120">
        <f t="shared" si="0"/>
        <v>0</v>
      </c>
    </row>
    <row r="19" spans="2:6" x14ac:dyDescent="0.25">
      <c r="B19" s="117"/>
      <c r="C19" s="118" t="s">
        <v>146</v>
      </c>
      <c r="D19" s="10" t="s">
        <v>58</v>
      </c>
      <c r="E19" s="11">
        <v>0.23</v>
      </c>
      <c r="F19" s="120">
        <f t="shared" si="0"/>
        <v>0</v>
      </c>
    </row>
    <row r="20" spans="2:6" x14ac:dyDescent="0.25">
      <c r="B20" s="117"/>
      <c r="C20" s="118" t="s">
        <v>146</v>
      </c>
      <c r="D20" s="10" t="s">
        <v>77</v>
      </c>
      <c r="E20" s="11">
        <v>1.05</v>
      </c>
      <c r="F20" s="120">
        <f t="shared" si="0"/>
        <v>0</v>
      </c>
    </row>
    <row r="21" spans="2:6" x14ac:dyDescent="0.25">
      <c r="B21" s="117"/>
      <c r="C21" s="118" t="s">
        <v>146</v>
      </c>
      <c r="D21" s="10" t="s">
        <v>78</v>
      </c>
      <c r="E21" s="11">
        <v>0.96</v>
      </c>
      <c r="F21" s="120">
        <f t="shared" si="0"/>
        <v>0</v>
      </c>
    </row>
    <row r="22" spans="2:6" x14ac:dyDescent="0.25">
      <c r="B22" s="117"/>
      <c r="C22" s="118" t="s">
        <v>146</v>
      </c>
      <c r="D22" s="10" t="s">
        <v>79</v>
      </c>
      <c r="E22" s="11">
        <v>1.0029999999999999</v>
      </c>
      <c r="F22" s="120">
        <f t="shared" si="0"/>
        <v>0</v>
      </c>
    </row>
    <row r="23" spans="2:6" x14ac:dyDescent="0.25">
      <c r="B23" s="117"/>
      <c r="C23" s="118" t="s">
        <v>146</v>
      </c>
      <c r="D23" s="10" t="s">
        <v>80</v>
      </c>
      <c r="E23" s="11">
        <v>0.98599999999999999</v>
      </c>
      <c r="F23" s="120">
        <f t="shared" si="0"/>
        <v>0</v>
      </c>
    </row>
    <row r="24" spans="2:6" x14ac:dyDescent="0.25">
      <c r="B24" s="117"/>
      <c r="C24" s="118" t="s">
        <v>146</v>
      </c>
      <c r="D24" s="10" t="s">
        <v>81</v>
      </c>
      <c r="E24" s="11">
        <v>1.02</v>
      </c>
      <c r="F24" s="120">
        <f t="shared" si="0"/>
        <v>0</v>
      </c>
    </row>
    <row r="25" spans="2:6" x14ac:dyDescent="0.25">
      <c r="B25" s="117"/>
      <c r="C25" s="118" t="s">
        <v>146</v>
      </c>
      <c r="D25" s="10" t="s">
        <v>82</v>
      </c>
      <c r="E25" s="11">
        <v>1.04</v>
      </c>
      <c r="F25" s="120">
        <f t="shared" si="0"/>
        <v>0</v>
      </c>
    </row>
    <row r="26" spans="2:6" x14ac:dyDescent="0.25">
      <c r="B26" s="117"/>
      <c r="C26" s="118" t="s">
        <v>146</v>
      </c>
      <c r="D26" s="10" t="s">
        <v>83</v>
      </c>
      <c r="E26" s="11">
        <v>0.82899999999999996</v>
      </c>
      <c r="F26" s="120">
        <f t="shared" si="0"/>
        <v>0</v>
      </c>
    </row>
    <row r="27" spans="2:6" x14ac:dyDescent="0.25">
      <c r="B27" s="117"/>
      <c r="C27" s="118" t="s">
        <v>146</v>
      </c>
      <c r="D27" s="10" t="s">
        <v>84</v>
      </c>
      <c r="E27" s="11">
        <v>0.3</v>
      </c>
      <c r="F27" s="120">
        <f t="shared" si="0"/>
        <v>0</v>
      </c>
    </row>
    <row r="28" spans="2:6" x14ac:dyDescent="0.25">
      <c r="B28" s="117"/>
      <c r="C28" s="118" t="s">
        <v>146</v>
      </c>
      <c r="D28" s="10" t="s">
        <v>85</v>
      </c>
      <c r="E28" s="11">
        <v>1.04</v>
      </c>
      <c r="F28" s="120">
        <f t="shared" si="0"/>
        <v>0</v>
      </c>
    </row>
    <row r="29" spans="2:6" ht="15.75" x14ac:dyDescent="0.25">
      <c r="B29" s="117"/>
      <c r="C29" s="118" t="s">
        <v>147</v>
      </c>
      <c r="D29" s="10" t="s">
        <v>148</v>
      </c>
      <c r="E29" s="11">
        <v>0.82499999999999996</v>
      </c>
      <c r="F29" s="120">
        <f>B29*E29/1000</f>
        <v>0</v>
      </c>
    </row>
    <row r="30" spans="2:6" x14ac:dyDescent="0.25">
      <c r="B30" s="117"/>
      <c r="C30" s="118" t="s">
        <v>146</v>
      </c>
      <c r="D30" s="10" t="s">
        <v>149</v>
      </c>
      <c r="E30" s="11">
        <v>0.82</v>
      </c>
      <c r="F30" s="120">
        <f t="shared" si="0"/>
        <v>0</v>
      </c>
    </row>
    <row r="31" spans="2:6" ht="15.75" x14ac:dyDescent="0.25">
      <c r="B31" s="117"/>
      <c r="C31" s="118" t="s">
        <v>147</v>
      </c>
      <c r="D31" s="10" t="s">
        <v>149</v>
      </c>
      <c r="E31" s="11">
        <v>0.40300000000000002</v>
      </c>
      <c r="F31" s="120">
        <f>B31*E31/1000</f>
        <v>0</v>
      </c>
    </row>
    <row r="32" spans="2:6" x14ac:dyDescent="0.25">
      <c r="B32" s="117"/>
      <c r="C32" s="118" t="s">
        <v>146</v>
      </c>
      <c r="D32" s="10" t="s">
        <v>150</v>
      </c>
      <c r="E32" s="11">
        <v>5.3999999999999999E-2</v>
      </c>
      <c r="F32" s="120">
        <f t="shared" si="0"/>
        <v>0</v>
      </c>
    </row>
    <row r="33" spans="2:6" ht="15.75" x14ac:dyDescent="0.25">
      <c r="B33" s="117"/>
      <c r="C33" s="118" t="s">
        <v>147</v>
      </c>
      <c r="D33" s="10" t="s">
        <v>151</v>
      </c>
      <c r="E33" s="11">
        <v>6.9000000000000006E-2</v>
      </c>
      <c r="F33" s="120">
        <f>B33*E33/1000</f>
        <v>0</v>
      </c>
    </row>
    <row r="34" spans="2:6" ht="15.75" x14ac:dyDescent="0.25">
      <c r="B34" s="117"/>
      <c r="C34" s="118" t="s">
        <v>147</v>
      </c>
      <c r="D34" s="10" t="s">
        <v>152</v>
      </c>
      <c r="E34" s="11">
        <v>0.15</v>
      </c>
      <c r="F34" s="120">
        <f t="shared" ref="F34:F42" si="1">B34*E34/1000</f>
        <v>0</v>
      </c>
    </row>
    <row r="35" spans="2:6" ht="15.75" x14ac:dyDescent="0.25">
      <c r="B35" s="117"/>
      <c r="C35" s="118" t="s">
        <v>147</v>
      </c>
      <c r="D35" s="10" t="s">
        <v>153</v>
      </c>
      <c r="E35" s="11">
        <v>0.878</v>
      </c>
      <c r="F35" s="120">
        <f t="shared" si="1"/>
        <v>0</v>
      </c>
    </row>
    <row r="36" spans="2:6" ht="15.75" x14ac:dyDescent="0.25">
      <c r="B36" s="117"/>
      <c r="C36" s="118" t="s">
        <v>147</v>
      </c>
      <c r="D36" s="10" t="s">
        <v>154</v>
      </c>
      <c r="E36" s="11">
        <v>1.423</v>
      </c>
      <c r="F36" s="120">
        <f t="shared" si="1"/>
        <v>0</v>
      </c>
    </row>
    <row r="37" spans="2:6" ht="15.75" x14ac:dyDescent="0.25">
      <c r="B37" s="117"/>
      <c r="C37" s="118" t="s">
        <v>147</v>
      </c>
      <c r="D37" s="10" t="s">
        <v>155</v>
      </c>
      <c r="E37" s="11">
        <v>1.02</v>
      </c>
      <c r="F37" s="120">
        <f t="shared" si="1"/>
        <v>0</v>
      </c>
    </row>
    <row r="38" spans="2:6" x14ac:dyDescent="0.25">
      <c r="B38" s="117"/>
      <c r="C38" s="118" t="s">
        <v>146</v>
      </c>
      <c r="D38" s="10" t="s">
        <v>156</v>
      </c>
      <c r="E38" s="11">
        <v>1.0900000000000001</v>
      </c>
      <c r="F38" s="120">
        <f>B38*E38</f>
        <v>0</v>
      </c>
    </row>
    <row r="39" spans="2:6" ht="15.75" x14ac:dyDescent="0.25">
      <c r="B39" s="117"/>
      <c r="C39" s="118" t="s">
        <v>147</v>
      </c>
      <c r="D39" s="10" t="s">
        <v>156</v>
      </c>
      <c r="E39" s="11">
        <v>2.7</v>
      </c>
      <c r="F39" s="120">
        <f t="shared" si="1"/>
        <v>0</v>
      </c>
    </row>
    <row r="40" spans="2:6" x14ac:dyDescent="0.25">
      <c r="B40" s="117"/>
      <c r="C40" s="118" t="s">
        <v>15</v>
      </c>
      <c r="D40" s="10" t="s">
        <v>157</v>
      </c>
      <c r="E40" s="11">
        <v>8.5999999999999993E-2</v>
      </c>
      <c r="F40" s="120">
        <f t="shared" si="1"/>
        <v>0</v>
      </c>
    </row>
    <row r="41" spans="2:6" x14ac:dyDescent="0.25">
      <c r="B41" s="117"/>
      <c r="C41" s="118" t="s">
        <v>15</v>
      </c>
      <c r="D41" s="10" t="s">
        <v>158</v>
      </c>
      <c r="E41" s="11">
        <v>8.5999999999999993E-2</v>
      </c>
      <c r="F41" s="120">
        <f t="shared" si="1"/>
        <v>0</v>
      </c>
    </row>
    <row r="42" spans="2:6" ht="15.75" thickBot="1" x14ac:dyDescent="0.3">
      <c r="B42" s="117"/>
      <c r="C42" s="118" t="s">
        <v>15</v>
      </c>
      <c r="D42" s="10" t="s">
        <v>159</v>
      </c>
      <c r="E42" s="11">
        <v>0.86</v>
      </c>
      <c r="F42" s="120">
        <f t="shared" si="1"/>
        <v>0</v>
      </c>
    </row>
    <row r="43" spans="2:6" ht="15.75" thickBot="1" x14ac:dyDescent="0.3">
      <c r="B43" s="425" t="s">
        <v>160</v>
      </c>
      <c r="C43" s="426"/>
      <c r="D43" s="426"/>
      <c r="E43" s="426"/>
      <c r="F43" s="130">
        <f>SUM(F3:F42)</f>
        <v>0</v>
      </c>
    </row>
  </sheetData>
  <sheetProtection algorithmName="SHA-512" hashValue="cA85ZSYJCjRJEHV9nOYecyhyIVD0XODUYCzYvlQJf9AoUkefP23YOPOsgVto0/yeOYBuyKzlNQnH9aSaVhPC5w==" saltValue="eG1LlN6oeFnLinZSVJdZ+Q==" spinCount="100000" sheet="1" objects="1" scenarios="1"/>
  <mergeCells count="3">
    <mergeCell ref="B43:E43"/>
    <mergeCell ref="B1:F1"/>
    <mergeCell ref="A3:A10"/>
  </mergeCells>
  <pageMargins left="0.7" right="0.7" top="0.75" bottom="0.75" header="0.3" footer="0.3"/>
  <pageSetup paperSize="9" orientation="portrait" r:id="rId1"/>
  <ignoredErrors>
    <ignoredError sqref="F29:F3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7</vt:i4>
      </vt:variant>
    </vt:vector>
  </HeadingPairs>
  <TitlesOfParts>
    <vt:vector size="15" baseType="lpstr">
      <vt:lpstr>FR_1 KURUM BİLGİLERİ</vt:lpstr>
      <vt:lpstr>FR_2 ELEKTRİK VERİLERİ</vt:lpstr>
      <vt:lpstr>FR_3 DOĞALGAZ VERİLERİ</vt:lpstr>
      <vt:lpstr>FR_4 KATI YAKIT VERİLERİ</vt:lpstr>
      <vt:lpstr>FR_5 SIVI YAKIT VERİLERİ </vt:lpstr>
      <vt:lpstr>FR_6 SU TÜKETİM VERİLERİ</vt:lpstr>
      <vt:lpstr>FR_7 BİLDİRİM FORMATI</vt:lpstr>
      <vt:lpstr>FR_8 TEP DÖNÜŞÜM TABLOSU</vt:lpstr>
      <vt:lpstr>'FR_1 KURUM BİLGİLERİ'!Yazdırma_Alanı</vt:lpstr>
      <vt:lpstr>'FR_2 ELEKTRİK VERİLERİ'!Yazdırma_Alanı</vt:lpstr>
      <vt:lpstr>'FR_3 DOĞALGAZ VERİLERİ'!Yazdırma_Alanı</vt:lpstr>
      <vt:lpstr>'FR_4 KATI YAKIT VERİLERİ'!Yazdırma_Alanı</vt:lpstr>
      <vt:lpstr>'FR_5 SIVI YAKIT VERİLERİ '!Yazdırma_Alanı</vt:lpstr>
      <vt:lpstr>'FR_6 SU TÜKETİM VERİLERİ'!Yazdırma_Alanı</vt:lpstr>
      <vt:lpstr>'FR_7 BİLDİRİM FORMATI'!Yazdırma_Alanı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2021-03-04T05:49:25Z</dcterms:modified>
</cp:coreProperties>
</file>